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7.xml" ContentType="application/vnd.openxmlformats-officedocument.drawingml.chart+xml"/>
  <Override PartName="/xl/theme/themeOverride2.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workbookProtection workbookPassword="E03A" lockStructure="1"/>
  <bookViews>
    <workbookView xWindow="-15" yWindow="1185" windowWidth="16605" windowHeight="3120" tabRatio="580"/>
  </bookViews>
  <sheets>
    <sheet name="Title Page" sheetId="44" r:id="rId1"/>
    <sheet name="Update " sheetId="45" r:id="rId2"/>
    <sheet name="NGTL MAP " sheetId="46" r:id="rId3"/>
    <sheet name="Long Term BORDER" sheetId="2" state="hidden" r:id="rId4"/>
    <sheet name="EGAT" sheetId="3" r:id="rId5"/>
    <sheet name="EGAT (2)" sheetId="41" state="hidden" r:id="rId6"/>
    <sheet name="ALTBC" sheetId="4" r:id="rId7"/>
    <sheet name="ALTBC (2)" sheetId="42" state="hidden" r:id="rId8"/>
    <sheet name="KINGT" sheetId="16" r:id="rId9"/>
    <sheet name="JAMES" sheetId="5" r:id="rId10"/>
    <sheet name="OSDA" sheetId="22" r:id="rId11"/>
    <sheet name="KINGT (PROM)" sheetId="8" state="hidden" r:id="rId12"/>
    <sheet name="Outage Data" sheetId="43" r:id="rId13"/>
    <sheet name="Sheet1" sheetId="23" r:id="rId14"/>
    <sheet name="Sheet2" sheetId="24" r:id="rId15"/>
    <sheet name="Sheet3" sheetId="25" r:id="rId16"/>
    <sheet name="Sheet4" sheetId="26" r:id="rId17"/>
    <sheet name="Sheet5" sheetId="27" r:id="rId18"/>
  </sheets>
  <externalReferences>
    <externalReference r:id="rId19"/>
    <externalReference r:id="rId20"/>
    <externalReference r:id="rId21"/>
    <externalReference r:id="rId22"/>
    <externalReference r:id="rId23"/>
  </externalReferences>
  <definedNames>
    <definedName name="_xlnm._FilterDatabase" localSheetId="12" hidden="1">'Outage Data'!$A$2:$H$50</definedName>
    <definedName name="_xlnm.Criteria" localSheetId="2">'[4]Long Term BORDER'!#REF!</definedName>
    <definedName name="_xlnm.Criteria" localSheetId="0">'[1]Long Term BORDER'!#REF!</definedName>
    <definedName name="_xlnm.Criteria" localSheetId="1">'[2]Long Term BORDER'!#REF!</definedName>
    <definedName name="_xlnm.Criteria">'Long Term BORDER'!#REF!</definedName>
    <definedName name="FTD1PivotData" localSheetId="0">OFFSET(#REF!,0,0,COUNTA(#REF!),COUNTA(#REF!))</definedName>
    <definedName name="FTD1PivotData" localSheetId="1">OFFSET(#REF!,0,0,COUNTA(#REF!),COUNTA(#REF!))</definedName>
    <definedName name="FTD1PivotData">OFFSET(#REF!,0,0,COUNTA(#REF!),COUNTA(#REF!))</definedName>
    <definedName name="FTD2FTPPivotData">OFFSET([3]FTD2FTPData!$A$4,0,0,COUNTA([3]FTD2FTPData!$A:$A),COUNTA([3]FTD2FTPData!$4:$4))</definedName>
    <definedName name="_xlnm.Print_Area" localSheetId="3">'Long Term BORDER'!#REF!</definedName>
    <definedName name="_xlnm.Print_Area" localSheetId="12">'Outage Data'!$A$1:$H$50</definedName>
    <definedName name="_xlnm.Print_Titles" localSheetId="12">'Outage Data'!$1:$2</definedName>
    <definedName name="Ttt">'[4]Long Term BORDER'!#REF!</definedName>
    <definedName name="Z_45E401E6_3A6C_4CF0_95BE_206331F0F130_.wvu.FilterData" localSheetId="12" hidden="1">'Outage Data'!$A$2:$H$2</definedName>
    <definedName name="Z_45E401E6_3A6C_4CF0_95BE_206331F0F130_.wvu.PrintArea" localSheetId="12" hidden="1">'Outage Data'!$A$1:$H$2</definedName>
    <definedName name="Z_45E401E6_3A6C_4CF0_95BE_206331F0F130_.wvu.PrintTitles" localSheetId="12" hidden="1">'Outage Data'!$1:$2</definedName>
    <definedName name="Z_71500265_2911_418E_80D7_51C3A7A45B54_.wvu.FilterData" localSheetId="12" hidden="1">'Outage Data'!$A$2:$H$2</definedName>
    <definedName name="Z_71500265_2911_418E_80D7_51C3A7A45B54_.wvu.PrintArea" localSheetId="12" hidden="1">'Outage Data'!$A$1:$H$2</definedName>
    <definedName name="Z_71500265_2911_418E_80D7_51C3A7A45B54_.wvu.PrintTitles" localSheetId="12" hidden="1">'Outage Data'!$1:$2</definedName>
    <definedName name="Z_7C51C773_73B8_4D01_BB9A_D63783717D62_.wvu.FilterData" localSheetId="12" hidden="1">'Outage Data'!$A$2:$H$2</definedName>
    <definedName name="Z_7C51C773_73B8_4D01_BB9A_D63783717D62_.wvu.PrintArea" localSheetId="12" hidden="1">'Outage Data'!$A$1:$H$2</definedName>
    <definedName name="Z_7C51C773_73B8_4D01_BB9A_D63783717D62_.wvu.PrintTitles" localSheetId="12" hidden="1">'Outage Data'!$1:$2</definedName>
    <definedName name="Z_8FD7FB40_9B6D_4075_82E3_AE45B86E9C01_.wvu.FilterData" localSheetId="12" hidden="1">'Outage Data'!$A$2:$H$2</definedName>
    <definedName name="Z_8FD7FB40_9B6D_4075_82E3_AE45B86E9C01_.wvu.PrintArea" localSheetId="12" hidden="1">'Outage Data'!$A$1:$H$2</definedName>
    <definedName name="Z_8FD7FB40_9B6D_4075_82E3_AE45B86E9C01_.wvu.PrintTitles" localSheetId="12" hidden="1">'Outage Data'!$1:$2</definedName>
    <definedName name="Z_9D96E4C9_90C3_4FF5_88D9_AFB9DA6E8537_.wvu.FilterData" localSheetId="12" hidden="1">'Outage Data'!$A$2:$H$2</definedName>
    <definedName name="Z_9D96E4C9_90C3_4FF5_88D9_AFB9DA6E8537_.wvu.PrintArea" localSheetId="12" hidden="1">'Outage Data'!$A$1:$H$2</definedName>
    <definedName name="Z_9D96E4C9_90C3_4FF5_88D9_AFB9DA6E8537_.wvu.PrintTitles" localSheetId="12" hidden="1">'Outage Data'!$1:$2</definedName>
    <definedName name="Z_AA1A5384_AFA0_48DB_A49F_B0CEB9D31DA5_.wvu.FilterData" localSheetId="12" hidden="1">'Outage Data'!$A$2:$H$2</definedName>
    <definedName name="Z_AA1A5384_AFA0_48DB_A49F_B0CEB9D31DA5_.wvu.PrintArea" localSheetId="12" hidden="1">'Outage Data'!$A$1:$H$2</definedName>
    <definedName name="Z_AA1A5384_AFA0_48DB_A49F_B0CEB9D31DA5_.wvu.PrintTitles" localSheetId="12" hidden="1">'Outage Data'!$1:$2</definedName>
    <definedName name="Z_DF030A5B_1121_407A_A140_68E9E0BECC46_.wvu.FilterData" localSheetId="12" hidden="1">'Outage Data'!$A$2:$H$2</definedName>
    <definedName name="Z_DF030A5B_1121_407A_A140_68E9E0BECC46_.wvu.PrintArea" localSheetId="12" hidden="1">'Outage Data'!$A$1:$H$2</definedName>
    <definedName name="Z_DF030A5B_1121_407A_A140_68E9E0BECC46_.wvu.PrintTitles" localSheetId="12" hidden="1">'Outage Data'!$1:$2</definedName>
    <definedName name="Z_E355D6A9_480A_48D6_B116_0D8A5759C6C9_.wvu.FilterData" localSheetId="12" hidden="1">'Outage Data'!$A$2:$H$2</definedName>
    <definedName name="Z_F5CDBFDE_0EC6_45AC_BBBC_92FE0F790D68_.wvu.FilterData" localSheetId="12" hidden="1">'Outage Data'!$A$2:$H$2</definedName>
    <definedName name="Z_FD8A2BF6_73A1_4F25_A428_D30540081DC4_.wvu.FilterData" localSheetId="12" hidden="1">'Outage Data'!$A$2:$H$2</definedName>
    <definedName name="Z_FD8A2BF6_73A1_4F25_A428_D30540081DC4_.wvu.PrintArea" localSheetId="12" hidden="1">'Outage Data'!$A$1:$H$2</definedName>
    <definedName name="Z_FD8A2BF6_73A1_4F25_A428_D30540081DC4_.wvu.PrintTitles" localSheetId="12" hidden="1">'Outage Data'!$1:$2</definedName>
  </definedNames>
  <calcPr calcId="145621" calcMode="manual"/>
</workbook>
</file>

<file path=xl/calcChain.xml><?xml version="1.0" encoding="utf-8"?>
<calcChain xmlns="http://schemas.openxmlformats.org/spreadsheetml/2006/main">
  <c r="V448" i="2" l="1"/>
  <c r="V449" i="2"/>
  <c r="V450" i="2"/>
  <c r="V451" i="2"/>
  <c r="V452" i="2"/>
  <c r="V453" i="2"/>
  <c r="V454" i="2"/>
  <c r="V455" i="2"/>
  <c r="V456" i="2"/>
  <c r="V457" i="2"/>
  <c r="V458" i="2"/>
  <c r="V459" i="2"/>
  <c r="V460" i="2"/>
  <c r="V461" i="2"/>
  <c r="V462" i="2"/>
  <c r="V463" i="2"/>
  <c r="V464" i="2"/>
  <c r="V465" i="2"/>
  <c r="V466" i="2"/>
  <c r="V467" i="2"/>
  <c r="V468" i="2"/>
  <c r="V469" i="2"/>
  <c r="V470" i="2"/>
  <c r="V471" i="2"/>
  <c r="V472" i="2"/>
  <c r="V426" i="2"/>
  <c r="V427" i="2"/>
  <c r="V428" i="2"/>
  <c r="V429" i="2"/>
  <c r="V430" i="2"/>
  <c r="V431" i="2"/>
  <c r="V432" i="2"/>
  <c r="V433" i="2"/>
  <c r="V434" i="2"/>
  <c r="V435" i="2"/>
  <c r="V436" i="2"/>
  <c r="V437" i="2"/>
  <c r="V438" i="2"/>
  <c r="V439" i="2"/>
  <c r="V440" i="2"/>
  <c r="V441" i="2"/>
  <c r="V442" i="2"/>
  <c r="V443" i="2"/>
  <c r="V444" i="2"/>
  <c r="V445" i="2"/>
  <c r="V446" i="2"/>
  <c r="V447" i="2"/>
  <c r="V279" i="2"/>
  <c r="AR446" i="2" l="1"/>
  <c r="AR447" i="2"/>
  <c r="AR448" i="2"/>
  <c r="AR449" i="2"/>
  <c r="AR450" i="2"/>
  <c r="AR451" i="2"/>
  <c r="AR452" i="2"/>
  <c r="AR453" i="2"/>
  <c r="AR454" i="2"/>
  <c r="AR455" i="2"/>
  <c r="AR456" i="2"/>
  <c r="AR457" i="2"/>
  <c r="AR458" i="2"/>
  <c r="AR459" i="2"/>
  <c r="AR460" i="2"/>
  <c r="AR461" i="2"/>
  <c r="AR462" i="2"/>
  <c r="AR463" i="2"/>
  <c r="AR464" i="2"/>
  <c r="AR465" i="2"/>
  <c r="AR466" i="2"/>
  <c r="AR467" i="2"/>
  <c r="AR468" i="2"/>
  <c r="AR469" i="2"/>
  <c r="AR470" i="2"/>
  <c r="AR471" i="2"/>
  <c r="AC516" i="2" l="1"/>
  <c r="AC517" i="2"/>
  <c r="AC518" i="2"/>
  <c r="AC519" i="2"/>
  <c r="AC520" i="2"/>
  <c r="AC521" i="2"/>
  <c r="AC523" i="2"/>
  <c r="AC529" i="2" l="1"/>
  <c r="AC530" i="2"/>
  <c r="AC536" i="2"/>
  <c r="AC537" i="2"/>
  <c r="AC538" i="2"/>
  <c r="AC539" i="2"/>
  <c r="AC540" i="2"/>
  <c r="AC541" i="2"/>
  <c r="AC542" i="2"/>
  <c r="AC543" i="2"/>
  <c r="AC544" i="2"/>
  <c r="AC545" i="2"/>
  <c r="AC546" i="2"/>
  <c r="AC547" i="2"/>
  <c r="AC548" i="2"/>
  <c r="AC549" i="2"/>
  <c r="AC550" i="2"/>
  <c r="AC551" i="2"/>
  <c r="AC552" i="2"/>
  <c r="AC553" i="2"/>
  <c r="AC554" i="2"/>
  <c r="AC555" i="2"/>
  <c r="AC556" i="2"/>
  <c r="AC569" i="2"/>
  <c r="AC570" i="2"/>
  <c r="AC571" i="2"/>
  <c r="AC572" i="2"/>
  <c r="AC573"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506" i="2"/>
  <c r="AC507" i="2"/>
  <c r="AC508" i="2"/>
  <c r="AC509" i="2"/>
  <c r="AC510" i="2"/>
  <c r="AC511" i="2"/>
  <c r="AC512" i="2"/>
  <c r="AC513" i="2"/>
  <c r="AC514" i="2"/>
  <c r="AC515" i="2"/>
  <c r="AC522" i="2"/>
  <c r="AC505" i="2"/>
  <c r="N584" i="2" l="1"/>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583"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431"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583"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431" i="2"/>
  <c r="AR426" i="2" l="1"/>
  <c r="AR427" i="2"/>
  <c r="AR428" i="2"/>
  <c r="AR429" i="2"/>
  <c r="AR430" i="2"/>
  <c r="AR431" i="2"/>
  <c r="AR432" i="2"/>
  <c r="AR433" i="2"/>
  <c r="AR434" i="2"/>
  <c r="AR435" i="2"/>
  <c r="AR436" i="2"/>
  <c r="AR437" i="2"/>
  <c r="AR438" i="2"/>
  <c r="AR439" i="2"/>
  <c r="AR440" i="2"/>
  <c r="AR441" i="2"/>
  <c r="AR442" i="2"/>
  <c r="AR443" i="2"/>
  <c r="AR444" i="2"/>
  <c r="AR445" i="2"/>
  <c r="AG5" i="2" l="1"/>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6"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300" i="2"/>
  <c r="AG301" i="2"/>
  <c r="AG302" i="2"/>
  <c r="AG303" i="2"/>
  <c r="AG304" i="2"/>
  <c r="AG305" i="2"/>
  <c r="AG306" i="2"/>
  <c r="AG307" i="2"/>
  <c r="AG308" i="2"/>
  <c r="AG309" i="2"/>
  <c r="AG310" i="2"/>
  <c r="AG311" i="2"/>
  <c r="AG312" i="2"/>
  <c r="AG313" i="2"/>
  <c r="AG314" i="2"/>
  <c r="AG315" i="2"/>
  <c r="AG316" i="2"/>
  <c r="AG317" i="2"/>
  <c r="AG318" i="2"/>
  <c r="AG319" i="2"/>
  <c r="AG320"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382" i="2"/>
  <c r="AG383" i="2"/>
  <c r="AG384" i="2"/>
  <c r="AG385" i="2"/>
  <c r="AG386" i="2"/>
  <c r="AG387" i="2"/>
  <c r="AG388" i="2"/>
  <c r="AG389" i="2"/>
  <c r="AG390" i="2"/>
  <c r="AG391" i="2"/>
  <c r="AG392" i="2"/>
  <c r="AG393" i="2"/>
  <c r="AG394" i="2"/>
  <c r="AG395" i="2"/>
  <c r="AG396" i="2"/>
  <c r="AG397" i="2"/>
  <c r="AG398" i="2"/>
  <c r="AG399" i="2"/>
  <c r="AG400" i="2"/>
  <c r="AG401" i="2"/>
  <c r="AG402" i="2"/>
  <c r="AG403" i="2"/>
  <c r="AG404" i="2"/>
  <c r="AG405" i="2"/>
  <c r="AG406" i="2"/>
  <c r="AG407" i="2"/>
  <c r="AG408" i="2"/>
  <c r="AG409" i="2"/>
  <c r="AG410" i="2"/>
  <c r="AG411" i="2"/>
  <c r="AG412" i="2"/>
  <c r="AG413" i="2"/>
  <c r="AG414" i="2"/>
  <c r="AG415" i="2"/>
  <c r="AG416" i="2"/>
  <c r="AG417" i="2"/>
  <c r="AG418" i="2"/>
  <c r="AG419" i="2"/>
  <c r="AG420" i="2"/>
  <c r="AG421" i="2"/>
  <c r="AG422" i="2"/>
  <c r="AG423" i="2"/>
  <c r="AG424" i="2"/>
  <c r="AG425" i="2"/>
  <c r="AG426" i="2"/>
  <c r="AG427" i="2"/>
  <c r="AG428" i="2"/>
  <c r="AG429" i="2"/>
  <c r="AG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 i="2"/>
  <c r="V127" i="2" l="1"/>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126" i="2"/>
  <c r="AD308" i="2"/>
  <c r="AD307" i="2"/>
  <c r="AD309" i="2" l="1"/>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D406" i="2"/>
  <c r="AD407" i="2"/>
  <c r="AD408" i="2"/>
  <c r="AD409" i="2"/>
  <c r="AD410" i="2"/>
  <c r="AD411" i="2"/>
  <c r="AD412" i="2"/>
  <c r="AD413" i="2"/>
  <c r="AD414" i="2"/>
  <c r="AD415" i="2"/>
  <c r="AD416" i="2"/>
  <c r="AD417" i="2"/>
  <c r="AD418" i="2"/>
  <c r="AD419" i="2"/>
  <c r="AD420" i="2"/>
  <c r="AD421" i="2"/>
  <c r="AD422" i="2"/>
  <c r="AD423" i="2"/>
  <c r="AD424" i="2"/>
  <c r="AD425" i="2"/>
  <c r="AD426" i="2"/>
  <c r="AD427" i="2"/>
  <c r="AD428" i="2"/>
  <c r="AR398" i="2" l="1"/>
  <c r="AR399" i="2"/>
  <c r="AR400" i="2"/>
  <c r="AR401" i="2"/>
  <c r="AR402" i="2"/>
  <c r="AR403" i="2"/>
  <c r="AR404" i="2"/>
  <c r="AR405" i="2"/>
  <c r="AR406" i="2"/>
  <c r="AR407" i="2"/>
  <c r="AR408" i="2"/>
  <c r="AR409" i="2"/>
  <c r="AR410" i="2"/>
  <c r="AR411" i="2"/>
  <c r="AR412" i="2"/>
  <c r="AR413" i="2"/>
  <c r="AR414" i="2"/>
  <c r="AR415" i="2"/>
  <c r="AR416" i="2"/>
  <c r="AR417" i="2"/>
  <c r="AR418" i="2"/>
  <c r="AR419" i="2"/>
  <c r="AR420" i="2"/>
  <c r="AR421" i="2"/>
  <c r="AR422" i="2"/>
  <c r="AR423" i="2"/>
  <c r="AR424" i="2"/>
  <c r="AR425" i="2"/>
  <c r="B582" i="2" l="1"/>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AR383" i="2" l="1"/>
  <c r="AR384" i="2"/>
  <c r="AR385" i="2"/>
  <c r="AR386" i="2"/>
  <c r="AR387" i="2"/>
  <c r="AR388" i="2"/>
  <c r="AR389" i="2"/>
  <c r="AR390" i="2"/>
  <c r="AR391" i="2"/>
  <c r="AR392" i="2"/>
  <c r="AR393" i="2"/>
  <c r="AR394" i="2"/>
  <c r="AR395" i="2"/>
  <c r="AR396" i="2"/>
  <c r="AR397" i="2"/>
  <c r="AR363" i="2" l="1"/>
  <c r="AR364" i="2"/>
  <c r="AR365" i="2"/>
  <c r="AR366" i="2"/>
  <c r="AR367" i="2"/>
  <c r="AR368" i="2"/>
  <c r="AR369" i="2"/>
  <c r="AR370" i="2"/>
  <c r="AR371" i="2"/>
  <c r="AR372" i="2"/>
  <c r="AR373" i="2"/>
  <c r="AR374" i="2"/>
  <c r="AR375" i="2"/>
  <c r="AR376" i="2"/>
  <c r="AR377" i="2"/>
  <c r="AR378" i="2"/>
  <c r="AR379" i="2"/>
  <c r="AR380" i="2"/>
  <c r="AR381" i="2"/>
  <c r="AR382" i="2"/>
  <c r="AR306" i="2" l="1"/>
  <c r="AR307" i="2"/>
  <c r="AR308" i="2"/>
  <c r="AR309" i="2"/>
  <c r="AR310" i="2"/>
  <c r="AR311" i="2"/>
  <c r="AR312" i="2"/>
  <c r="AR313" i="2"/>
  <c r="AR314" i="2"/>
  <c r="AR315" i="2"/>
  <c r="AR316" i="2"/>
  <c r="AR317" i="2"/>
  <c r="AR318" i="2"/>
  <c r="AR319" i="2"/>
  <c r="AR320" i="2"/>
  <c r="AR321" i="2"/>
  <c r="AR322" i="2"/>
  <c r="AR323" i="2"/>
  <c r="AR324" i="2"/>
  <c r="AR325" i="2"/>
  <c r="AR326" i="2"/>
  <c r="AR327" i="2"/>
  <c r="AR328" i="2"/>
  <c r="AR329" i="2"/>
  <c r="AR330" i="2"/>
  <c r="AR331" i="2"/>
  <c r="AR332" i="2"/>
  <c r="AR333" i="2"/>
  <c r="AR334" i="2"/>
  <c r="AR335" i="2"/>
  <c r="AR336" i="2"/>
  <c r="AR337" i="2"/>
  <c r="AR338" i="2"/>
  <c r="AR339" i="2"/>
  <c r="AR340" i="2"/>
  <c r="AR341" i="2"/>
  <c r="AR342" i="2"/>
  <c r="AR343" i="2"/>
  <c r="AR344" i="2"/>
  <c r="AR345" i="2"/>
  <c r="AR346" i="2"/>
  <c r="AR347" i="2"/>
  <c r="AR348" i="2"/>
  <c r="AR349" i="2"/>
  <c r="AR350" i="2"/>
  <c r="AR351" i="2"/>
  <c r="AR352" i="2"/>
  <c r="AR353" i="2"/>
  <c r="AR354" i="2"/>
  <c r="AR355" i="2"/>
  <c r="AR356" i="2"/>
  <c r="AR357" i="2"/>
  <c r="AR358" i="2"/>
  <c r="AR359" i="2"/>
  <c r="AR360" i="2"/>
  <c r="AR361" i="2"/>
  <c r="AR362" i="2"/>
  <c r="AR305" i="2"/>
  <c r="AR304" i="2"/>
  <c r="AR303" i="2"/>
  <c r="B497" i="2" l="1"/>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491" i="2"/>
  <c r="B492" i="2"/>
  <c r="B493" i="2"/>
  <c r="B494" i="2"/>
  <c r="B495" i="2"/>
  <c r="B496" i="2"/>
  <c r="AR271" i="2" l="1"/>
  <c r="AR272" i="2"/>
  <c r="AR273" i="2"/>
  <c r="AR274" i="2"/>
  <c r="AR275" i="2"/>
  <c r="AR276" i="2"/>
  <c r="AR277" i="2"/>
  <c r="AR278" i="2"/>
  <c r="AR279" i="2"/>
  <c r="AR280" i="2"/>
  <c r="AR281" i="2"/>
  <c r="AR282" i="2"/>
  <c r="AR283" i="2"/>
  <c r="AR284" i="2"/>
  <c r="AR285" i="2"/>
  <c r="AR286" i="2"/>
  <c r="AR287" i="2"/>
  <c r="AR288" i="2"/>
  <c r="AR289" i="2"/>
  <c r="AR290" i="2"/>
  <c r="AR291" i="2"/>
  <c r="AR292" i="2"/>
  <c r="AR293" i="2"/>
  <c r="AR294" i="2"/>
  <c r="AR295" i="2"/>
  <c r="AR296" i="2"/>
  <c r="AR297" i="2"/>
  <c r="AR298" i="2"/>
  <c r="AR299" i="2"/>
  <c r="AR300" i="2"/>
  <c r="AR301" i="2"/>
  <c r="AR302" i="2"/>
  <c r="AR5" i="2" l="1"/>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R110" i="2"/>
  <c r="AR111" i="2"/>
  <c r="AR112" i="2"/>
  <c r="AR113" i="2"/>
  <c r="AR114" i="2"/>
  <c r="AR115" i="2"/>
  <c r="AR116" i="2"/>
  <c r="AR117" i="2"/>
  <c r="AR118" i="2"/>
  <c r="AR119" i="2"/>
  <c r="AR120" i="2"/>
  <c r="AR121" i="2"/>
  <c r="AR122" i="2"/>
  <c r="AR123" i="2"/>
  <c r="AR124" i="2"/>
  <c r="AR125" i="2"/>
  <c r="AR126" i="2"/>
  <c r="AR127" i="2"/>
  <c r="AR128" i="2"/>
  <c r="AR129" i="2"/>
  <c r="AR130" i="2"/>
  <c r="AR131" i="2"/>
  <c r="AR132" i="2"/>
  <c r="AR133" i="2"/>
  <c r="AR134" i="2"/>
  <c r="AR135" i="2"/>
  <c r="AR136" i="2"/>
  <c r="AR137" i="2"/>
  <c r="AR138" i="2"/>
  <c r="AR139" i="2"/>
  <c r="AR140" i="2"/>
  <c r="AR141" i="2"/>
  <c r="AR142" i="2"/>
  <c r="AR143" i="2"/>
  <c r="AR144" i="2"/>
  <c r="AR145" i="2"/>
  <c r="AR146" i="2"/>
  <c r="AR147" i="2"/>
  <c r="AR148" i="2"/>
  <c r="AR149" i="2"/>
  <c r="AR150" i="2"/>
  <c r="AR151" i="2"/>
  <c r="AR152" i="2"/>
  <c r="AR153" i="2"/>
  <c r="AR154" i="2"/>
  <c r="AR155" i="2"/>
  <c r="AR156" i="2"/>
  <c r="AR157" i="2"/>
  <c r="AR158" i="2"/>
  <c r="AR159" i="2"/>
  <c r="AR160" i="2"/>
  <c r="AR161" i="2"/>
  <c r="AR162" i="2"/>
  <c r="AR163" i="2"/>
  <c r="AR164" i="2"/>
  <c r="AR165" i="2"/>
  <c r="AR166" i="2"/>
  <c r="AR167" i="2"/>
  <c r="AR168" i="2"/>
  <c r="AR169" i="2"/>
  <c r="AR170" i="2"/>
  <c r="AR171" i="2"/>
  <c r="AR172" i="2"/>
  <c r="AR173" i="2"/>
  <c r="AR174" i="2"/>
  <c r="AR175" i="2"/>
  <c r="AR176" i="2"/>
  <c r="AR177" i="2"/>
  <c r="AR178" i="2"/>
  <c r="AR179" i="2"/>
  <c r="AR180" i="2"/>
  <c r="AR181" i="2"/>
  <c r="AR182" i="2"/>
  <c r="AR183" i="2"/>
  <c r="AR184" i="2"/>
  <c r="AR185" i="2"/>
  <c r="AR186" i="2"/>
  <c r="AR187" i="2"/>
  <c r="AR188" i="2"/>
  <c r="AR189" i="2"/>
  <c r="AR190" i="2"/>
  <c r="AR191" i="2"/>
  <c r="AR192" i="2"/>
  <c r="AR193" i="2"/>
  <c r="AR194" i="2"/>
  <c r="AR195" i="2"/>
  <c r="AR196" i="2"/>
  <c r="AR197" i="2"/>
  <c r="AR198" i="2"/>
  <c r="AR199" i="2"/>
  <c r="AR200" i="2"/>
  <c r="AR201" i="2"/>
  <c r="AR202" i="2"/>
  <c r="AR203" i="2"/>
  <c r="AR204" i="2"/>
  <c r="AR205" i="2"/>
  <c r="AR206" i="2"/>
  <c r="AR207" i="2"/>
  <c r="AR208" i="2"/>
  <c r="AR209" i="2"/>
  <c r="AR210" i="2"/>
  <c r="AR211" i="2"/>
  <c r="AR212" i="2"/>
  <c r="AR213" i="2"/>
  <c r="AR214" i="2"/>
  <c r="AR215" i="2"/>
  <c r="AR216" i="2"/>
  <c r="AR217" i="2"/>
  <c r="AR218" i="2"/>
  <c r="AR219" i="2"/>
  <c r="AR220" i="2"/>
  <c r="AR221" i="2"/>
  <c r="AR222" i="2"/>
  <c r="AR223" i="2"/>
  <c r="AR224" i="2"/>
  <c r="AR225" i="2"/>
  <c r="AR226" i="2"/>
  <c r="AR227" i="2"/>
  <c r="AR228" i="2"/>
  <c r="AR229" i="2"/>
  <c r="AR230" i="2"/>
  <c r="AR231" i="2"/>
  <c r="AR232" i="2"/>
  <c r="AR233" i="2"/>
  <c r="AR234" i="2"/>
  <c r="AR235" i="2"/>
  <c r="AR236" i="2"/>
  <c r="AR237" i="2"/>
  <c r="AR238" i="2"/>
  <c r="AR239" i="2"/>
  <c r="AR240" i="2"/>
  <c r="AR241" i="2"/>
  <c r="AR242" i="2"/>
  <c r="AR243" i="2"/>
  <c r="AR244" i="2"/>
  <c r="AR245" i="2"/>
  <c r="AR246" i="2"/>
  <c r="AR247" i="2"/>
  <c r="AR248" i="2"/>
  <c r="AR249" i="2"/>
  <c r="AR250" i="2"/>
  <c r="AR251" i="2"/>
  <c r="AR252" i="2"/>
  <c r="AR253" i="2"/>
  <c r="AR254" i="2"/>
  <c r="AR255" i="2"/>
  <c r="AR256" i="2"/>
  <c r="AR257" i="2"/>
  <c r="AR258" i="2"/>
  <c r="AR259" i="2"/>
  <c r="AR260" i="2"/>
  <c r="AR261" i="2"/>
  <c r="AR262" i="2"/>
  <c r="AR263" i="2"/>
  <c r="AR264" i="2"/>
  <c r="AR265" i="2"/>
  <c r="AR266" i="2"/>
  <c r="AR267" i="2"/>
  <c r="AR268" i="2"/>
  <c r="AR269" i="2"/>
  <c r="AR270" i="2"/>
  <c r="AR4" i="2"/>
  <c r="B430" i="2" l="1"/>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307" i="2" l="1"/>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216" i="2" l="1"/>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I40" i="2" l="1"/>
  <c r="I41" i="2"/>
  <c r="I39" i="2"/>
  <c r="B126" i="2" l="1"/>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I4" i="2" l="1"/>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42" i="2"/>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alcChain>
</file>

<file path=xl/comments1.xml><?xml version="1.0" encoding="utf-8"?>
<comments xmlns="http://schemas.openxmlformats.org/spreadsheetml/2006/main">
  <authors>
    <author>Brooke Dillabough</author>
    <author>Glen Mohan</author>
    <author>glen_mohan</author>
    <author>Greg Hrabec</author>
    <author>Jeff Stoffregen</author>
  </authors>
  <commentList>
    <comment ref="U2" authorId="0">
      <text>
        <r>
          <rPr>
            <b/>
            <sz val="9"/>
            <color indexed="81"/>
            <rFont val="Tahoma"/>
            <family val="2"/>
          </rPr>
          <t>Brooke Dillabough:</t>
        </r>
        <r>
          <rPr>
            <sz val="9"/>
            <color indexed="81"/>
            <rFont val="Tahoma"/>
            <family val="2"/>
          </rPr>
          <t xml:space="preserve">
</t>
        </r>
        <r>
          <rPr>
            <sz val="8"/>
            <color indexed="81"/>
            <rFont val="Tahoma"/>
            <family val="2"/>
          </rPr>
          <t>Allocated flow for Upstream JAMES Area + KLOVA data at Gordondale Border (#3886), Groundbirch East (#5120), Rat Creek West (#2252), January Creek Receipt (#1795) &amp; Big Eddy Receipt (#1861)</t>
        </r>
      </text>
    </comment>
    <comment ref="W2" authorId="0">
      <text>
        <r>
          <rPr>
            <b/>
            <sz val="9"/>
            <color indexed="81"/>
            <rFont val="Tahoma"/>
            <family val="2"/>
          </rPr>
          <t>Brooke Dillabough:</t>
        </r>
        <r>
          <rPr>
            <sz val="9"/>
            <color indexed="81"/>
            <rFont val="Tahoma"/>
            <family val="2"/>
          </rPr>
          <t xml:space="preserve">
2014 Historical Flow</t>
        </r>
      </text>
    </comment>
    <comment ref="Z2" authorId="1">
      <text>
        <r>
          <rPr>
            <b/>
            <sz val="8"/>
            <color indexed="81"/>
            <rFont val="Tahoma"/>
            <family val="2"/>
          </rPr>
          <t xml:space="preserve">Andrea Watters - 
Klova Flow Data for Segment 10, 11 &amp; 14
</t>
        </r>
      </text>
    </comment>
    <comment ref="AF2" authorId="1">
      <text>
        <r>
          <rPr>
            <b/>
            <sz val="8"/>
            <color indexed="81"/>
            <rFont val="Tahoma"/>
            <family val="2"/>
          </rPr>
          <t xml:space="preserve">Glen Mohan: From Meikle MATBAL Flow </t>
        </r>
      </text>
    </comment>
    <comment ref="H3" authorId="2">
      <text>
        <r>
          <rPr>
            <b/>
            <sz val="8"/>
            <color indexed="81"/>
            <rFont val="Tahoma"/>
            <family val="2"/>
          </rPr>
          <t>glen_mohan: Using Jeff's EGAT+ Storage Injection and EGAT equivalencies numbers. Column AF in Tab 2006.</t>
        </r>
      </text>
    </comment>
    <comment ref="I3" authorId="2">
      <text>
        <r>
          <rPr>
            <b/>
            <sz val="8"/>
            <color indexed="81"/>
            <rFont val="Tahoma"/>
            <family val="2"/>
          </rPr>
          <t>glen_mohan:</t>
        </r>
        <r>
          <rPr>
            <sz val="8"/>
            <color indexed="81"/>
            <rFont val="Tahoma"/>
            <family val="2"/>
          </rPr>
          <t xml:space="preserve">
Using the Monthly Cap numbers from EGAT Outage Schedule 2006 under Schedule Tab at Top.</t>
        </r>
      </text>
    </comment>
    <comment ref="O3" authorId="3">
      <text>
        <r>
          <rPr>
            <b/>
            <sz val="8"/>
            <color indexed="81"/>
            <rFont val="Tahoma"/>
            <family val="2"/>
          </rPr>
          <t>Greg Hrabec: Used for PROM Graph to illustrate historical Q vs Actual</t>
        </r>
        <r>
          <rPr>
            <sz val="8"/>
            <color indexed="81"/>
            <rFont val="Tahoma"/>
            <family val="2"/>
          </rPr>
          <t xml:space="preserve">
</t>
        </r>
      </text>
    </comment>
    <comment ref="P3" authorId="3">
      <text>
        <r>
          <rPr>
            <b/>
            <sz val="8"/>
            <color indexed="81"/>
            <rFont val="Tahoma"/>
            <family val="2"/>
          </rPr>
          <t>Greg Hrabec:</t>
        </r>
        <r>
          <rPr>
            <sz val="8"/>
            <color indexed="81"/>
            <rFont val="Tahoma"/>
            <family val="2"/>
          </rPr>
          <t xml:space="preserve">
Historical Q used for Monthly forecast graphs, no overlap with actual, range deleted every month</t>
        </r>
      </text>
    </comment>
    <comment ref="AH3" authorId="3">
      <text>
        <r>
          <rPr>
            <b/>
            <sz val="8"/>
            <color indexed="81"/>
            <rFont val="Tahoma"/>
            <family val="2"/>
          </rPr>
          <t>Greg Hrabec:</t>
        </r>
        <r>
          <rPr>
            <sz val="8"/>
            <color indexed="81"/>
            <rFont val="Tahoma"/>
            <family val="2"/>
          </rPr>
          <t xml:space="preserve">
Used for monthly forecast graph, adjusted to avoid overlap with actual</t>
        </r>
      </text>
    </comment>
    <comment ref="AI3" authorId="3">
      <text>
        <r>
          <rPr>
            <b/>
            <sz val="8"/>
            <color indexed="81"/>
            <rFont val="Tahoma"/>
            <family val="2"/>
          </rPr>
          <t>Greg Hrabec:</t>
        </r>
        <r>
          <rPr>
            <sz val="8"/>
            <color indexed="81"/>
            <rFont val="Tahoma"/>
            <family val="2"/>
          </rPr>
          <t xml:space="preserve">
Used for monthly forecast graph, adjusted to avoid overlap with actual</t>
        </r>
      </text>
    </comment>
    <comment ref="X371" authorId="0">
      <text>
        <r>
          <rPr>
            <b/>
            <sz val="9"/>
            <color indexed="81"/>
            <rFont val="Tahoma"/>
            <family val="2"/>
          </rPr>
          <t>Brooke Dillabough:</t>
        </r>
        <r>
          <rPr>
            <sz val="9"/>
            <color indexed="81"/>
            <rFont val="Tahoma"/>
            <family val="2"/>
          </rPr>
          <t xml:space="preserve">
20% IT-R &amp; IT-S authorized for 08:00 MST, STOP capability revised (+5e6 from 218 e6)</t>
        </r>
      </text>
    </comment>
    <comment ref="X375" authorId="0">
      <text>
        <r>
          <rPr>
            <b/>
            <sz val="9"/>
            <color indexed="81"/>
            <rFont val="Tahoma"/>
            <family val="2"/>
          </rPr>
          <t>Brooke Dillabough:</t>
        </r>
        <r>
          <rPr>
            <sz val="9"/>
            <color indexed="81"/>
            <rFont val="Tahoma"/>
            <family val="2"/>
          </rPr>
          <t xml:space="preserve">
10% IT-R &amp; IT-S Allowable (system capability lower than flow at 20% IT allowable)</t>
        </r>
      </text>
    </comment>
    <comment ref="U378" authorId="0">
      <text>
        <r>
          <rPr>
            <b/>
            <sz val="9"/>
            <color indexed="81"/>
            <rFont val="Tahoma"/>
            <family val="2"/>
          </rPr>
          <t>Brooke Dillabough:</t>
        </r>
        <r>
          <rPr>
            <sz val="9"/>
            <color indexed="81"/>
            <rFont val="Tahoma"/>
            <family val="2"/>
          </rPr>
          <t xml:space="preserve">
updated Sept 28, 2015
and Oct 28, 2015</t>
        </r>
      </text>
    </comment>
    <comment ref="X430" authorId="0">
      <text>
        <r>
          <rPr>
            <b/>
            <sz val="9"/>
            <color indexed="81"/>
            <rFont val="Tahoma"/>
            <family val="2"/>
          </rPr>
          <t>Brooke Dillabough:</t>
        </r>
        <r>
          <rPr>
            <sz val="9"/>
            <color indexed="81"/>
            <rFont val="Tahoma"/>
            <family val="2"/>
          </rPr>
          <t xml:space="preserve">
Saddle Hills Mods complete</t>
        </r>
      </text>
    </comment>
    <comment ref="X449" authorId="0">
      <text>
        <r>
          <rPr>
            <b/>
            <sz val="9"/>
            <color indexed="81"/>
            <rFont val="Tahoma"/>
            <family val="2"/>
          </rPr>
          <t>Brooke Dillabough:</t>
        </r>
        <r>
          <rPr>
            <sz val="9"/>
            <color indexed="81"/>
            <rFont val="Tahoma"/>
            <family val="2"/>
          </rPr>
          <t xml:space="preserve">
</t>
        </r>
        <r>
          <rPr>
            <sz val="6"/>
            <color indexed="81"/>
            <rFont val="Tahoma"/>
            <family val="2"/>
          </rPr>
          <t>Alces B onstream
Nov 2015 NWML-7500. ALCESB. OTTER. CLWTR-5 =244 e6m3/d
Nov 20 plus 4e6 with Alces
- 3e6m3/d WAS ML (NIGHT to Lodgepole ILI)</t>
        </r>
      </text>
    </comment>
    <comment ref="X491" authorId="4">
      <text>
        <r>
          <rPr>
            <b/>
            <sz val="8"/>
            <color indexed="81"/>
            <rFont val="Tahoma"/>
            <family val="2"/>
          </rPr>
          <t>Jeff Stoffregen:</t>
        </r>
        <r>
          <rPr>
            <sz val="8"/>
            <color indexed="81"/>
            <rFont val="Tahoma"/>
            <family val="2"/>
          </rPr>
          <t xml:space="preserve">
Otter lake onstream</t>
        </r>
      </text>
    </comment>
  </commentList>
</comments>
</file>

<file path=xl/sharedStrings.xml><?xml version="1.0" encoding="utf-8"?>
<sst xmlns="http://schemas.openxmlformats.org/spreadsheetml/2006/main" count="1009" uniqueCount="296">
  <si>
    <t>EMPRESS</t>
  </si>
  <si>
    <t>MCNEILL</t>
  </si>
  <si>
    <t>Operational</t>
  </si>
  <si>
    <t>Actual</t>
  </si>
  <si>
    <t>Cap</t>
  </si>
  <si>
    <t>Flow</t>
  </si>
  <si>
    <t>Event Summary</t>
  </si>
  <si>
    <t>NGTL</t>
  </si>
  <si>
    <t>FS+STFS</t>
  </si>
  <si>
    <t>Forecast</t>
  </si>
  <si>
    <t>DATE</t>
  </si>
  <si>
    <t>ALBERTA/BC BORDER</t>
  </si>
  <si>
    <t>ALTBC</t>
  </si>
  <si>
    <t>EMPRS</t>
  </si>
  <si>
    <t>MCNLA</t>
  </si>
  <si>
    <t>EGAT</t>
  </si>
  <si>
    <t>Prorated</t>
  </si>
  <si>
    <t>Historical</t>
  </si>
  <si>
    <t>FSCD</t>
  </si>
  <si>
    <t>HIST Q</t>
  </si>
  <si>
    <t xml:space="preserve">Q </t>
  </si>
  <si>
    <t>EMPRESS + MCNEILL</t>
  </si>
  <si>
    <t>Hist. Q(adj.)</t>
  </si>
  <si>
    <t>Date</t>
  </si>
  <si>
    <t xml:space="preserve">FSCD  </t>
  </si>
  <si>
    <t>PG&amp;E</t>
  </si>
  <si>
    <t>Outages</t>
  </si>
  <si>
    <t>PS cap =</t>
  </si>
  <si>
    <t>Year</t>
  </si>
  <si>
    <t>AW cap =</t>
  </si>
  <si>
    <t>ABC PROM GRAPH</t>
  </si>
  <si>
    <t>High</t>
  </si>
  <si>
    <t>Average</t>
  </si>
  <si>
    <t>GDSR</t>
  </si>
  <si>
    <t>Empress</t>
  </si>
  <si>
    <t>McNeill</t>
  </si>
  <si>
    <t>Net</t>
  </si>
  <si>
    <t>Storage</t>
  </si>
  <si>
    <t>FT</t>
  </si>
  <si>
    <t>Monthly</t>
  </si>
  <si>
    <t>Capacity</t>
  </si>
  <si>
    <t>Kingsgate Border</t>
  </si>
  <si>
    <t>KINGT</t>
  </si>
  <si>
    <t>FS+LRS</t>
  </si>
  <si>
    <t>Crow A and B Station</t>
  </si>
  <si>
    <t>Moyie C/S</t>
  </si>
  <si>
    <t>Schrader East 1</t>
  </si>
  <si>
    <t>Burton Creek #1</t>
  </si>
  <si>
    <t>NPS42 FH Zone 6 Pipe ILI</t>
  </si>
  <si>
    <t>Burton Creek C/S</t>
  </si>
  <si>
    <t>Winchell Lake C/S</t>
  </si>
  <si>
    <t>Elko C/S</t>
  </si>
  <si>
    <t>Oilsands Delivery Area (Segments 10,11 &amp; 14)</t>
  </si>
  <si>
    <t>NCC NPS 42 Meik-Wood</t>
  </si>
  <si>
    <t>Woodenhouse A &amp; B Compressor Outage</t>
  </si>
  <si>
    <t>Swartz Creek C/S</t>
  </si>
  <si>
    <t>Turner Valley Unit 1</t>
  </si>
  <si>
    <t>Knight C/S</t>
  </si>
  <si>
    <t>Jenner Stn</t>
  </si>
  <si>
    <t>Red Deer C/S</t>
  </si>
  <si>
    <t>Turner Valley STN</t>
  </si>
  <si>
    <t>Burton Creek 2</t>
  </si>
  <si>
    <t>Schrader Creek #3</t>
  </si>
  <si>
    <t>Berland Station</t>
  </si>
  <si>
    <t>NPS 36 Foothills Zone 7</t>
  </si>
  <si>
    <t>Nordegg Station</t>
  </si>
  <si>
    <t>NPS 36 WASM/L Sundre</t>
  </si>
  <si>
    <t>Latornell Station</t>
  </si>
  <si>
    <t>Hidden Lake North</t>
  </si>
  <si>
    <t>Dusty Lake C/S</t>
  </si>
  <si>
    <t>NPS 16 Saddle Lake LL</t>
  </si>
  <si>
    <t>Field Lake C/S</t>
  </si>
  <si>
    <t>NPS 36 NWML Mods</t>
  </si>
  <si>
    <t>WAS 36 Pipe</t>
  </si>
  <si>
    <t>NPS 36 NWML</t>
  </si>
  <si>
    <t>NPS 36 WASML</t>
  </si>
  <si>
    <t>For NGTL System Facilities Segment codes please view link below</t>
  </si>
  <si>
    <t>http://www.transcanada.com/customerexpress/docs/fh_system_maps/AB_System_Map_2015_Segments_Rev16.pdf</t>
  </si>
  <si>
    <t>Schrader East/West Station</t>
  </si>
  <si>
    <t>NPS 42 Edson M/L</t>
  </si>
  <si>
    <t>NPS 36 NWML Mods Leming Lake 20</t>
  </si>
  <si>
    <t>NPS 36 NWML Mods Leming Lake 21</t>
  </si>
  <si>
    <t>NPS 36 NWML Mods Leming Lake 22</t>
  </si>
  <si>
    <t>NPS 36 NWML Mods Leming Lake 23</t>
  </si>
  <si>
    <t>NPS 36 NWML Mods Leming Lake 24</t>
  </si>
  <si>
    <t>WAS Loop Pipe Maint.</t>
  </si>
  <si>
    <t>NPS 36 WASM/L Sundre/Burton Stn.</t>
  </si>
  <si>
    <t>Meikle C #3</t>
  </si>
  <si>
    <t>Meikle C C/S</t>
  </si>
  <si>
    <t>Meikle C #4</t>
  </si>
  <si>
    <t>Saddle Hills C/S</t>
  </si>
  <si>
    <t>NPS 42 Edson ML Lp ILI</t>
  </si>
  <si>
    <t>STORAGE INJ</t>
  </si>
  <si>
    <t>Base capability changed due to Clearwater C/S breakdown</t>
  </si>
  <si>
    <t>Clearwater Stn &amp; NPS 42 Edson ML</t>
  </si>
  <si>
    <t>WAS 36 Pipe &amp; NPS 42 Edson ML</t>
  </si>
  <si>
    <t>Clearwater C/S</t>
  </si>
  <si>
    <t>UPSTREAM OF JAMES (Segments 1,2,3,4,5,7,8,9 and 26)</t>
  </si>
  <si>
    <t>Clearwater C/S/Crawling Valley</t>
  </si>
  <si>
    <t>Clearwater C/S/Schrader 1</t>
  </si>
  <si>
    <t>NPS 36 Edson M/L Extension</t>
  </si>
  <si>
    <t>NPS 20 Kirby Lat Loop</t>
  </si>
  <si>
    <t>NPS 48 EAS Mainline Loop #4</t>
  </si>
  <si>
    <t>NPS36 ANG ILI</t>
  </si>
  <si>
    <t>Clearwater C/S, NWML NPS 36</t>
  </si>
  <si>
    <t>Clearwater C/S, NWML NPS 37</t>
  </si>
  <si>
    <t>Clearwater C/S, NWML NPS 38</t>
  </si>
  <si>
    <t>Clearwater C/S, NWML NPS 39</t>
  </si>
  <si>
    <t>Clearwater C/S, NWML NPS 40</t>
  </si>
  <si>
    <t>Clearwater C/S, NWML NPS 41</t>
  </si>
  <si>
    <t>Clearwater C/S, NWML NPS 42</t>
  </si>
  <si>
    <t>Hidden Lake C/S</t>
  </si>
  <si>
    <t>Hidden Lake</t>
  </si>
  <si>
    <t>Hidden Lake &amp; Pipstone</t>
  </si>
  <si>
    <t>NCC Derate Lifted</t>
  </si>
  <si>
    <t>NPS 36 NWML (36" NWML in service, SADHL offline)</t>
  </si>
  <si>
    <t>Schrader Creek East/West</t>
  </si>
  <si>
    <t>Nordegg C/S</t>
  </si>
  <si>
    <t>NPS 42 Edson M/L/Bike C/S</t>
  </si>
  <si>
    <t>NPS 42 Edson M/L/Princess B</t>
  </si>
  <si>
    <t>Princess B C/S</t>
  </si>
  <si>
    <t>Schrader Creek East/West C/S</t>
  </si>
  <si>
    <t>Clearwater #5, Hidden Lake</t>
  </si>
  <si>
    <t>Clearwater #5, NPS 16 NWML &amp; NPS 36 NWML Loop - Pipe Maint</t>
  </si>
  <si>
    <t>NPS 36 WAS M/L Ext - Pipe Maint</t>
  </si>
  <si>
    <t>NPS 36 Edson M/L Extension &amp; NPS 36 GPML Cut out</t>
  </si>
  <si>
    <t>Otter Lake C/S Onstream</t>
  </si>
  <si>
    <t>Volume Set 2015.10.15</t>
  </si>
  <si>
    <t>New Volume Set 2015.11.01 - Snipe C/S Onstream</t>
  </si>
  <si>
    <t>Actual Flow</t>
  </si>
  <si>
    <t>Bcf/d</t>
  </si>
  <si>
    <t>NPS 16/36 NWML Digs</t>
  </si>
  <si>
    <t>Otter O/S</t>
  </si>
  <si>
    <t>CLWTR 5 O/S</t>
  </si>
  <si>
    <t>Hidden Lake North C/S</t>
  </si>
  <si>
    <t>NPS 16/36 NWML Digs, NPS 30 WAS ML ILI (NIGHT to Lodgepole), NPS 42 Edson ML Loop - pipe mods</t>
  </si>
  <si>
    <t>NPS 16/36 NWML Digs, NPS 30 WAS ML ILI (NIGHT to Lodgepole), NPS 42 Edson ML Loop - pipe mods, NPS 30 Edson ML ILI</t>
  </si>
  <si>
    <t>NPS 16/36 NWML Digs, NPS 42 Edson ML Loop - pipe mods, NPS 30 Edson ML ILI</t>
  </si>
  <si>
    <t>NPS 16/36 NWML Digs, NPS 42 Edson ML Loop - pipe mods, NPS 30 Edson ML ILI, NPS 16 Gordondale Lateral ILI</t>
  </si>
  <si>
    <t>NPS 42 Edson ML Loop - pipe mods, NPS 16 Gordondale Lateral ILI</t>
  </si>
  <si>
    <t>NPS 16/36 NWML Digs, NPS 30 WAS ML ILI (Night to Lodgepole)</t>
  </si>
  <si>
    <t>NPS 16/36 NWML Digs, NPS 30 WAS ML ILI (Night to Lodepole)</t>
  </si>
  <si>
    <t>Woodenhouse</t>
  </si>
  <si>
    <t>Swartz Creek C/S - Swartz ended on Aug 20, 2015</t>
  </si>
  <si>
    <t>Swartz Creek C/S ??</t>
  </si>
  <si>
    <t>Design Cap</t>
  </si>
  <si>
    <t>New Volume Set - 2015.11.06 - Alces onstream - 6250</t>
  </si>
  <si>
    <t xml:space="preserve">NWML derate resolution - 6500 </t>
  </si>
  <si>
    <t>LKXO Outage - Leismer East Valve Tie-In</t>
  </si>
  <si>
    <t xml:space="preserve">Hidden Lake &amp; Hidden Lake North Off </t>
  </si>
  <si>
    <t>NLAT Derate Resolution</t>
  </si>
  <si>
    <t>Hidden Lake North C/S, Nordegg breakdown</t>
  </si>
  <si>
    <t>Vetchland</t>
  </si>
  <si>
    <t>Nordegg C/S (est decrease USJR ~10e6)</t>
  </si>
  <si>
    <t>Swartz Creek C/S (est decrease USJR ~15 e6)</t>
  </si>
  <si>
    <t>Wolf Lake C/S</t>
  </si>
  <si>
    <t>Wolf Lake C/S (est decrease USJR ~10e6)</t>
  </si>
  <si>
    <t>Starting JAN 1st, typical flow USJR has been reported as 240-260 e6m3/d</t>
  </si>
  <si>
    <t>Meikle C#3 (est decrease USJR ~15e6 - C station outage as you can't run #4 without #3)</t>
  </si>
  <si>
    <t xml:space="preserve">Meikle C#3 </t>
  </si>
  <si>
    <t>Meikle C#4 (est decrease USJR ~ 15e6 - C station outage as you can't run #4 without #3)</t>
  </si>
  <si>
    <t>Meikle C#4</t>
  </si>
  <si>
    <t>Latornell Station (est decrease USJR ~ 10e6)</t>
  </si>
  <si>
    <t>Vetchland C/S (est decrease USJR ~ 10e6)</t>
  </si>
  <si>
    <t>Vetchland C/S</t>
  </si>
  <si>
    <t>Gold Creek B C/S (est decrease USJR ~ 13e6)</t>
  </si>
  <si>
    <t>Gold Creek B C/S</t>
  </si>
  <si>
    <t>Otter Lake A C/S (est decrease USJR ~ 5e6)</t>
  </si>
  <si>
    <t>Otter Lake A C/S</t>
  </si>
  <si>
    <t xml:space="preserve">Crawling </t>
  </si>
  <si>
    <t>NPS 42 Foothills zone 6</t>
  </si>
  <si>
    <t>nps 42 edson &amp; cas ml loop</t>
  </si>
  <si>
    <t>burton c/s</t>
  </si>
  <si>
    <t>turner c/s</t>
  </si>
  <si>
    <t>nps 48 tanghe and chinchaga ili</t>
  </si>
  <si>
    <t>NPS 16 Kirby Lat Loop</t>
  </si>
  <si>
    <t>nps 30 GPML Loop</t>
  </si>
  <si>
    <t>Meikle C#5</t>
  </si>
  <si>
    <t>Meikle C#6</t>
  </si>
  <si>
    <t>Meikle C#7</t>
  </si>
  <si>
    <t>NPS 16/36 NWML Digs, NPS 30 WAS ML ILI (NIGHT to Lodgepole), NPS 42 Edson ML Loop - pipe mods - ALCES O/S</t>
  </si>
  <si>
    <t>NPS 42 Edson ML Loop - pipe mods</t>
  </si>
  <si>
    <t>Nordegg breakdown</t>
  </si>
  <si>
    <t>SEG</t>
  </si>
  <si>
    <t>DATES</t>
  </si>
  <si>
    <t>#</t>
  </si>
  <si>
    <t>OUTAGE DESCRIPTION</t>
  </si>
  <si>
    <t>START</t>
  </si>
  <si>
    <t>FINISH</t>
  </si>
  <si>
    <t>RECEIPT/DELIVERY IMPACT</t>
  </si>
  <si>
    <t>CONTACT</t>
  </si>
  <si>
    <t>AREA</t>
  </si>
  <si>
    <r>
      <rPr>
        <b/>
        <sz val="10"/>
        <rFont val="Arial"/>
        <family val="2"/>
      </rPr>
      <t>Woodenhouse A &amp; B C/S</t>
    </r>
    <r>
      <rPr>
        <sz val="10"/>
        <rFont val="Arial"/>
        <family val="2"/>
      </rPr>
      <t xml:space="preserve"> - Station Maintenance 
(7 days). </t>
    </r>
    <r>
      <rPr>
        <b/>
        <sz val="10"/>
        <rFont val="Arial"/>
        <family val="2"/>
      </rPr>
      <t>Capacity revised</t>
    </r>
  </si>
  <si>
    <t>Potential IT/FT delivery restriction in Segments 10,11 and 14. Capability 67 E6m3/d, Typical Flow 60-65 E6m3/d.
Potential IT/FT delivery restriction at EGAT. Capability 133 E6m3/d, Typical Flow 120-135 E6m3/d.</t>
  </si>
  <si>
    <t>Andrea Watters</t>
  </si>
  <si>
    <t>OSDA
EGAT</t>
  </si>
  <si>
    <r>
      <rPr>
        <b/>
        <sz val="10"/>
        <rFont val="Arial"/>
        <family val="2"/>
      </rPr>
      <t xml:space="preserve">NPS 20 Kirby Lateral Loop </t>
    </r>
    <r>
      <rPr>
        <sz val="10"/>
        <rFont val="Arial"/>
        <family val="2"/>
      </rPr>
      <t>- Pipeline Modifications (5 days within window)</t>
    </r>
    <r>
      <rPr>
        <b/>
        <sz val="10"/>
        <rFont val="Arial"/>
        <family val="2"/>
      </rPr>
      <t>.  Capacity revised</t>
    </r>
  </si>
  <si>
    <t xml:space="preserve">Potential IT/FT delivery restriction in Segments 10, 11 &amp; 14. Capability 64 E6m3/d. Typical flow 60-65 E6m3/d. </t>
  </si>
  <si>
    <t>Brooke Dillabough</t>
  </si>
  <si>
    <t>OSDA</t>
  </si>
  <si>
    <r>
      <rPr>
        <b/>
        <sz val="10"/>
        <rFont val="Arial"/>
        <family val="2"/>
      </rPr>
      <t xml:space="preserve">NPS 16 Kirby Lateral Loop </t>
    </r>
    <r>
      <rPr>
        <sz val="10"/>
        <rFont val="Arial"/>
        <family val="2"/>
      </rPr>
      <t>- Pipeline Modifications (5 days within window)</t>
    </r>
    <r>
      <rPr>
        <b/>
        <sz val="10"/>
        <rFont val="Arial"/>
        <family val="2"/>
      </rPr>
      <t>. Capacity revised</t>
    </r>
  </si>
  <si>
    <t xml:space="preserve">Potential IT/FT delivery restriction in Segments 10, 11 &amp; 14. Capability 69 E6m3/d. Typical flow 60-65 E6m3/d. </t>
  </si>
  <si>
    <r>
      <rPr>
        <b/>
        <sz val="10"/>
        <rFont val="Arial"/>
        <family val="2"/>
      </rPr>
      <t>NPS 24 Cutbank River Lateral Loop</t>
    </r>
    <r>
      <rPr>
        <sz val="10"/>
        <rFont val="Arial"/>
        <family val="2"/>
      </rPr>
      <t xml:space="preserve"> - Pipeline Modifications (5-6 days within window). </t>
    </r>
    <r>
      <rPr>
        <b/>
        <sz val="10"/>
        <rFont val="Arial"/>
        <family val="2"/>
      </rPr>
      <t>New</t>
    </r>
  </si>
  <si>
    <t>Nil required at Bilbo. Typical flow 80-100 E3m3/d. Nils required at Wapiti South Sales and Wapiti Central Sales. Typical flow 110-130 E3m3/d. 
Potential IT/FT receipt restriction in partial 7.  Capability 12.5 E6m3/d, Typical Flow 19-22 E6m3/d.</t>
  </si>
  <si>
    <t>Local</t>
  </si>
  <si>
    <r>
      <rPr>
        <b/>
        <sz val="10"/>
        <rFont val="Arial"/>
        <family val="2"/>
      </rPr>
      <t>NPS 30 Grande Prairie Mainline Loop</t>
    </r>
    <r>
      <rPr>
        <sz val="10"/>
        <rFont val="Arial"/>
        <family val="2"/>
      </rPr>
      <t xml:space="preserve"> - Pipeline Modifications (4 days within window). </t>
    </r>
    <r>
      <rPr>
        <b/>
        <sz val="10"/>
        <rFont val="Arial"/>
        <family val="2"/>
      </rPr>
      <t>New</t>
    </r>
  </si>
  <si>
    <r>
      <t>Potential IT/FT receipt restriction in Segments 1,2,3,4,5,7,8,9,24,26 and partial 28.  Capability 256</t>
    </r>
    <r>
      <rPr>
        <sz val="10"/>
        <rFont val="Arial"/>
        <family val="2"/>
      </rPr>
      <t xml:space="preserve"> E6m3/d, Typical Flow 240-260 E6m3/d.</t>
    </r>
  </si>
  <si>
    <t>USJR</t>
  </si>
  <si>
    <r>
      <t xml:space="preserve">NPS 12 Seiu Lateral </t>
    </r>
    <r>
      <rPr>
        <sz val="10"/>
        <rFont val="Arial"/>
        <family val="2"/>
      </rPr>
      <t xml:space="preserve"> - Pipeline Maintainance (7 days). </t>
    </r>
    <r>
      <rPr>
        <b/>
        <sz val="10"/>
        <rFont val="Arial"/>
        <family val="2"/>
      </rPr>
      <t>New</t>
    </r>
  </si>
  <si>
    <t xml:space="preserve">Nil required at Seiu Creek. Typical flow 250 E3. </t>
  </si>
  <si>
    <t>Damola
Daramola</t>
  </si>
  <si>
    <r>
      <t xml:space="preserve">Swartz Creek C/S - </t>
    </r>
    <r>
      <rPr>
        <sz val="10"/>
        <rFont val="Arial"/>
        <family val="2"/>
      </rPr>
      <t xml:space="preserve">Station Maintenance (6 days). </t>
    </r>
    <r>
      <rPr>
        <b/>
        <sz val="10"/>
        <rFont val="Arial"/>
        <family val="2"/>
      </rPr>
      <t>Capacity revised</t>
    </r>
  </si>
  <si>
    <t>Potential IT/FT receipt restriction in Segments 1,2,3,4,5,7,8,9,24,26 and partial 28. Capability 245 E6m3/d, Typical Flow 240-260 E6m3/d.</t>
  </si>
  <si>
    <r>
      <rPr>
        <b/>
        <sz val="10"/>
        <rFont val="Arial"/>
        <family val="2"/>
      </rPr>
      <t>NPS 8 Simonette Lateral</t>
    </r>
    <r>
      <rPr>
        <sz val="10"/>
        <rFont val="Arial"/>
        <family val="2"/>
      </rPr>
      <t xml:space="preserve">  - Pipeline Modifications 
(5 days within window). </t>
    </r>
  </si>
  <si>
    <t>Nils required at Simonette, Simonette Sales, Deep Valley Creek Sales, Deep Valley Creek East and Maddenville. Typical flow 150 E3m3/d.</t>
  </si>
  <si>
    <r>
      <t xml:space="preserve">NPS 48 EAS Mainline Loop #4 - </t>
    </r>
    <r>
      <rPr>
        <sz val="10"/>
        <rFont val="Arial"/>
        <family val="2"/>
      </rPr>
      <t xml:space="preserve">Pipeline Modifications (7 days within window). </t>
    </r>
    <r>
      <rPr>
        <b/>
        <sz val="10"/>
        <rFont val="Arial"/>
        <family val="2"/>
      </rPr>
      <t>Dates and capacity revised</t>
    </r>
  </si>
  <si>
    <t>Potential IT/FT delivery restriction at EGAT. Capability 124 E6m3/d.</t>
  </si>
  <si>
    <r>
      <rPr>
        <b/>
        <sz val="10"/>
        <rFont val="Arial"/>
        <family val="2"/>
      </rPr>
      <t xml:space="preserve">NPS 20 Dunvegan Lateral </t>
    </r>
    <r>
      <rPr>
        <sz val="10"/>
        <rFont val="Arial"/>
        <family val="2"/>
      </rPr>
      <t xml:space="preserve">- Pipeline Maintenance (6 days). </t>
    </r>
    <r>
      <rPr>
        <b/>
        <sz val="10"/>
        <rFont val="Arial"/>
        <family val="2"/>
      </rPr>
      <t>New</t>
    </r>
  </si>
  <si>
    <t xml:space="preserve">Nil required at Dunvegan. Typical flow 1300 E3m3/d.
</t>
  </si>
  <si>
    <t>Rahim
Ruda</t>
  </si>
  <si>
    <r>
      <t xml:space="preserve">Meikle C C/S </t>
    </r>
    <r>
      <rPr>
        <sz val="10"/>
        <rFont val="Arial"/>
        <family val="2"/>
      </rPr>
      <t>- Station Maintenance (12 days).</t>
    </r>
    <r>
      <rPr>
        <b/>
        <sz val="10"/>
        <rFont val="Arial"/>
        <family val="2"/>
      </rPr>
      <t xml:space="preserve"> New</t>
    </r>
  </si>
  <si>
    <t xml:space="preserve">Potential IT/FT receipt restriction in Segments 1,2,3,4,5,7,8,9,24,26 and partial 28.  Capability 247 E6m3/d, Typical Flow 240-260 E6m3/d.
Potential IT/FT delivery restriction in Segments 10, 11 &amp; 14. Capability 62 E6m3/d. Typical flow 60-65 E6m3/d. </t>
  </si>
  <si>
    <t>USJR
OSDA</t>
  </si>
  <si>
    <r>
      <rPr>
        <b/>
        <sz val="10"/>
        <rFont val="Arial"/>
        <family val="2"/>
      </rPr>
      <t>NPS 30 Leismer Kettle River Crossover</t>
    </r>
    <r>
      <rPr>
        <sz val="10"/>
        <rFont val="Arial"/>
        <family val="2"/>
      </rPr>
      <t xml:space="preserve"> - Pipeline Modifications (6 days within window). </t>
    </r>
    <r>
      <rPr>
        <b/>
        <sz val="10"/>
        <rFont val="Arial"/>
        <family val="2"/>
      </rPr>
      <t>New</t>
    </r>
  </si>
  <si>
    <t>Potential IT/FT delivery restriction in Segments 10, 11 &amp; 14. Capability 64 E6m3/d. Typical flow 60-65 E6m3/d</t>
  </si>
  <si>
    <r>
      <t xml:space="preserve">Jenner C/S - </t>
    </r>
    <r>
      <rPr>
        <sz val="10"/>
        <rFont val="Arial"/>
        <family val="2"/>
      </rPr>
      <t xml:space="preserve">Station Maintenance (3 days). </t>
    </r>
  </si>
  <si>
    <t>Potential IT/FT delivery restriction at EGAT. Capability 126 E6m3/d, Typical Flow 125-135 E6m3/d.</t>
  </si>
  <si>
    <r>
      <t xml:space="preserve">Nordegg C/S </t>
    </r>
    <r>
      <rPr>
        <sz val="10"/>
        <rFont val="Arial"/>
        <family val="2"/>
      </rPr>
      <t xml:space="preserve">- Station Maintenance (5 days). </t>
    </r>
    <r>
      <rPr>
        <b/>
        <sz val="10"/>
        <rFont val="Arial"/>
        <family val="2"/>
      </rPr>
      <t>New</t>
    </r>
  </si>
  <si>
    <t>Potential IT/FT receipt restriction in Segments 1,2,3,4,5,7,8,9,24,26 and partial 28.  Capability 252 E6m3/d, Typical Flow 240-260 E6m3/d.</t>
  </si>
  <si>
    <r>
      <t xml:space="preserve">Red Deer C/S - </t>
    </r>
    <r>
      <rPr>
        <sz val="10"/>
        <rFont val="Arial"/>
        <family val="2"/>
      </rPr>
      <t xml:space="preserve">Station Maintenance (5 days).  </t>
    </r>
    <r>
      <rPr>
        <b/>
        <sz val="10"/>
        <rFont val="Arial"/>
        <family val="2"/>
      </rPr>
      <t>New</t>
    </r>
  </si>
  <si>
    <t>Potential IT/FT delivery restriction at EGAT. Capability 126 E6m3/d. Typical 125-135 e6m3/d</t>
  </si>
  <si>
    <r>
      <t xml:space="preserve">Burton Creek C/S- </t>
    </r>
    <r>
      <rPr>
        <sz val="10"/>
        <rFont val="Arial"/>
        <family val="2"/>
      </rPr>
      <t>Station Maintenance (3 days)</t>
    </r>
    <r>
      <rPr>
        <b/>
        <sz val="10"/>
        <rFont val="Arial"/>
        <family val="2"/>
      </rPr>
      <t>.  New</t>
    </r>
  </si>
  <si>
    <t>Potential IT/FT delivery restriction at ALTBC. Capability 50 E6m3/d/. Typical flow 50-63 E6m3/d.</t>
  </si>
  <si>
    <t>Damola Daramola</t>
  </si>
  <si>
    <r>
      <t>Crawling Valley C/S -</t>
    </r>
    <r>
      <rPr>
        <sz val="10"/>
        <rFont val="Helvetica"/>
        <family val="2"/>
      </rPr>
      <t xml:space="preserve">Station Maintenance (4 days). </t>
    </r>
    <r>
      <rPr>
        <b/>
        <sz val="10"/>
        <rFont val="Helvetica"/>
        <family val="2"/>
      </rPr>
      <t>New</t>
    </r>
  </si>
  <si>
    <t>Potential IT/FT delivery restriction at EGAT. Capability 124 E6m3/d. Tyical 125 -135 e6m3/d</t>
  </si>
  <si>
    <r>
      <t xml:space="preserve">Latornell C/S </t>
    </r>
    <r>
      <rPr>
        <sz val="10"/>
        <rFont val="Arial"/>
        <family val="2"/>
      </rPr>
      <t>- Station Maintenance (3 days).</t>
    </r>
    <r>
      <rPr>
        <b/>
        <sz val="10"/>
        <rFont val="Arial"/>
        <family val="2"/>
      </rPr>
      <t xml:space="preserve"> New</t>
    </r>
  </si>
  <si>
    <r>
      <t>Vetchland C/S</t>
    </r>
    <r>
      <rPr>
        <sz val="10"/>
        <rFont val="Arial"/>
        <family val="2"/>
      </rPr>
      <t xml:space="preserve"> - Station Maintenance (3 days).</t>
    </r>
    <r>
      <rPr>
        <b/>
        <sz val="10"/>
        <rFont val="Arial"/>
        <family val="2"/>
      </rPr>
      <t xml:space="preserve"> New</t>
    </r>
  </si>
  <si>
    <r>
      <t>Princess B #6 C/S -</t>
    </r>
    <r>
      <rPr>
        <sz val="10"/>
        <rFont val="Arial"/>
        <family val="2"/>
      </rPr>
      <t>Station Maintenance (5 days</t>
    </r>
    <r>
      <rPr>
        <b/>
        <sz val="10"/>
        <rFont val="Arial"/>
        <family val="2"/>
      </rPr>
      <t>).  New</t>
    </r>
  </si>
  <si>
    <t>Potential IT/FT delivery restriction at EGAT. Capability 126 E6m3/d. Typical 125 -135 e6m3/d</t>
  </si>
  <si>
    <r>
      <t xml:space="preserve">NPS 42 Foothills Pipeline Zone 6 </t>
    </r>
    <r>
      <rPr>
        <sz val="10"/>
        <rFont val="Arial"/>
        <family val="2"/>
      </rPr>
      <t xml:space="preserve"> - Pipeline Maintainance (6 days within window).</t>
    </r>
    <r>
      <rPr>
        <b/>
        <sz val="10"/>
        <rFont val="Arial"/>
        <family val="2"/>
      </rPr>
      <t xml:space="preserve"> New</t>
    </r>
  </si>
  <si>
    <t xml:space="preserve">Potential IT/FT delivery restriction in AB. Capability 115-125 E6m3/d.  Typical flow 90 -150 E6. </t>
  </si>
  <si>
    <r>
      <t xml:space="preserve">Moyie C/S - </t>
    </r>
    <r>
      <rPr>
        <sz val="10"/>
        <rFont val="Arial"/>
        <family val="2"/>
      </rPr>
      <t xml:space="preserve">Station Maintenance (5 days). </t>
    </r>
    <r>
      <rPr>
        <b/>
        <sz val="10"/>
        <rFont val="Arial"/>
        <family val="2"/>
      </rPr>
      <t>New</t>
    </r>
  </si>
  <si>
    <t xml:space="preserve">Potential IT/FT restriction on FHBC. Capability 50 E6m3/d. Typical flow 40 - 65 E6m3/d. </t>
  </si>
  <si>
    <t>FHBC</t>
  </si>
  <si>
    <r>
      <t xml:space="preserve">Turner Valley C/S - </t>
    </r>
    <r>
      <rPr>
        <sz val="10"/>
        <rFont val="Arial"/>
        <family val="2"/>
      </rPr>
      <t xml:space="preserve">Station Maintenance (3 days). </t>
    </r>
    <r>
      <rPr>
        <b/>
        <sz val="10"/>
        <rFont val="Arial"/>
        <family val="2"/>
      </rPr>
      <t>New</t>
    </r>
  </si>
  <si>
    <r>
      <t xml:space="preserve">NPS 48 Tanghe Creek Lateral Loop 2 &amp; Chinchaga Loop 3 </t>
    </r>
    <r>
      <rPr>
        <sz val="10"/>
        <rFont val="Arial"/>
        <family val="2"/>
      </rPr>
      <t xml:space="preserve">- Pipeline Maintenance  (5 days). </t>
    </r>
    <r>
      <rPr>
        <b/>
        <sz val="10"/>
        <rFont val="Arial"/>
        <family val="2"/>
      </rPr>
      <t>New</t>
    </r>
  </si>
  <si>
    <t xml:space="preserve">Potential IT/FT delivery restriction in Segments 10, 11 &amp; 14.  Capability 63 E6m3/d. Typical flow 60-65 E6m3/d.  
Potential IT/FT receipt restriction in Segments 1,2,3,4,5,7,8,9,24,26 and partial 28. Capability 245 E6m3/d, Typical Flow 240-260 E6m3/d. </t>
  </si>
  <si>
    <t>OSDA
USJR</t>
  </si>
  <si>
    <r>
      <t xml:space="preserve">Wolf Lake C/S </t>
    </r>
    <r>
      <rPr>
        <sz val="10"/>
        <rFont val="Arial"/>
        <family val="2"/>
      </rPr>
      <t>- Station Maintenance (5 days).</t>
    </r>
    <r>
      <rPr>
        <b/>
        <sz val="10"/>
        <rFont val="Arial"/>
        <family val="2"/>
      </rPr>
      <t xml:space="preserve"> New</t>
    </r>
  </si>
  <si>
    <r>
      <t xml:space="preserve">NPS 42 Edson &amp; CAS Mainline Loop - </t>
    </r>
    <r>
      <rPr>
        <sz val="10"/>
        <rFont val="Arial"/>
        <family val="2"/>
      </rPr>
      <t xml:space="preserve">Pipeline Maintenance (11 days). </t>
    </r>
    <r>
      <rPr>
        <b/>
        <sz val="10"/>
        <rFont val="Arial"/>
        <family val="2"/>
      </rPr>
      <t>New</t>
    </r>
  </si>
  <si>
    <t>Potential IT/FT delivery restriction at EGAT. Capability 125 E6m3/d.</t>
  </si>
  <si>
    <t xml:space="preserve">EGAT
</t>
  </si>
  <si>
    <r>
      <t>Gold Creek C/S</t>
    </r>
    <r>
      <rPr>
        <sz val="10"/>
        <rFont val="Arial"/>
        <family val="2"/>
      </rPr>
      <t xml:space="preserve"> - Station Maintenance (5 days).</t>
    </r>
    <r>
      <rPr>
        <b/>
        <sz val="10"/>
        <rFont val="Arial"/>
        <family val="2"/>
      </rPr>
      <t xml:space="preserve"> New</t>
    </r>
  </si>
  <si>
    <t>Potential IT/FT receipt restriction in Segments 1,2,3,4,5,7,8,9,24,26 and partial 28.  Capability 249 E6m3/d, Typical Flow 240-260 E6m3/d.</t>
  </si>
  <si>
    <r>
      <t xml:space="preserve">NPS 48 EAS Mainline Loop #4 - </t>
    </r>
    <r>
      <rPr>
        <sz val="10"/>
        <rFont val="Arial"/>
        <family val="2"/>
      </rPr>
      <t xml:space="preserve">Pipeline Modifications (7 days within window). </t>
    </r>
    <r>
      <rPr>
        <b/>
        <sz val="10"/>
        <rFont val="Arial"/>
        <family val="2"/>
      </rPr>
      <t>New</t>
    </r>
  </si>
  <si>
    <t>Potential IT/FT delivery restriction at EGAT. Capability 120 E6m3/d.</t>
  </si>
  <si>
    <r>
      <t xml:space="preserve">NPS 10 Irish Lateral  </t>
    </r>
    <r>
      <rPr>
        <sz val="10"/>
        <rFont val="Arial"/>
        <family val="2"/>
      </rPr>
      <t xml:space="preserve">- Pipeline Modifications
(4 days within window). </t>
    </r>
  </si>
  <si>
    <t>Nil required at Irish and Morecambe . Typical flow 230 E3m3/d.
Nil required at Elk Point and Landon Lake Lakes. Typical flow 30 E3m3/d.</t>
  </si>
  <si>
    <r>
      <t xml:space="preserve">NPS 8 Castor Lateral  </t>
    </r>
    <r>
      <rPr>
        <sz val="10"/>
        <rFont val="Arial"/>
        <family val="2"/>
      </rPr>
      <t xml:space="preserve">- Pipeline Modifications
(6 days within window). </t>
    </r>
    <r>
      <rPr>
        <b/>
        <sz val="10"/>
        <rFont val="Arial"/>
        <family val="2"/>
      </rPr>
      <t>Dates revised</t>
    </r>
  </si>
  <si>
    <t>Nil required at Castor. Typical flow 130 E3m3/d.</t>
  </si>
  <si>
    <r>
      <t>Otter Lake A C/S</t>
    </r>
    <r>
      <rPr>
        <sz val="10"/>
        <rFont val="Arial"/>
        <family val="2"/>
      </rPr>
      <t xml:space="preserve"> - Station Maintenance (4 days).</t>
    </r>
    <r>
      <rPr>
        <b/>
        <sz val="10"/>
        <rFont val="Arial"/>
        <family val="2"/>
      </rPr>
      <t xml:space="preserve"> New</t>
    </r>
  </si>
  <si>
    <t xml:space="preserve">Potential IT/FT receipt restriction in Segments 1,2,3,4,5,7,8,9,24,26 and partial 28.  Capability 257 E6m3/d, Typical Flow 240-260 E6m3/d.
Potential IT/FT delivery restriction in Segments 10, 11 &amp; 14. Capability 68 E6m3/d. Typical flow 60-65 E6m3/d. </t>
  </si>
  <si>
    <t>Potential IT/FT delivery restriction at EGAT. Capability 130 E6m3/d.
Potential IT/FT receipt restriction in Segments 1,2,3,4,5,7,8,9,24,26 and partial 28. Capability 250 E6m3/d, Typical Flow 240-260 E6m3/d.</t>
  </si>
  <si>
    <t>EGAT
USJR</t>
  </si>
  <si>
    <r>
      <t xml:space="preserve">NPS 10 Judy Creek Lateral  </t>
    </r>
    <r>
      <rPr>
        <sz val="10"/>
        <rFont val="Arial"/>
        <family val="2"/>
      </rPr>
      <t xml:space="preserve">- Pipeline Modifications
(6 days within window). </t>
    </r>
  </si>
  <si>
    <t>Nil required at Judy Creek and Virginia Hills. Typical flow 300 E3m3/d.
Nil required at Sakwatamau Sales. Typical flow 0 E3m3/d.</t>
  </si>
  <si>
    <r>
      <t xml:space="preserve">NPS 48 EAS Mainline Loop #4 - </t>
    </r>
    <r>
      <rPr>
        <sz val="10"/>
        <rFont val="Arial"/>
        <family val="2"/>
      </rPr>
      <t xml:space="preserve">Pipeline Maintenance (7 days). </t>
    </r>
    <r>
      <rPr>
        <b/>
        <sz val="10"/>
        <rFont val="Arial"/>
        <family val="2"/>
      </rPr>
      <t>New</t>
    </r>
  </si>
  <si>
    <r>
      <t xml:space="preserve">NPS 42 Foothills Pipeline Zone 9 </t>
    </r>
    <r>
      <rPr>
        <sz val="10"/>
        <rFont val="Arial"/>
        <family val="2"/>
      </rPr>
      <t xml:space="preserve"> - Pipeline Maintainance (7 days). </t>
    </r>
    <r>
      <rPr>
        <b/>
        <sz val="10"/>
        <rFont val="Arial"/>
        <family val="2"/>
      </rPr>
      <t>New</t>
    </r>
  </si>
  <si>
    <t xml:space="preserve">Potential IT/FT receipt restriction in SK. Capability 35-50 E6, typical flow 40-45 E6. </t>
  </si>
  <si>
    <t>FHSK</t>
  </si>
  <si>
    <r>
      <rPr>
        <b/>
        <sz val="10"/>
        <rFont val="Arial"/>
        <family val="2"/>
      </rPr>
      <t xml:space="preserve">NPS 10 Greencourt Lateral </t>
    </r>
    <r>
      <rPr>
        <sz val="10"/>
        <rFont val="Arial"/>
        <family val="2"/>
      </rPr>
      <t xml:space="preserve">- Pipeline Maintenance (12 days). </t>
    </r>
    <r>
      <rPr>
        <b/>
        <sz val="10"/>
        <rFont val="Arial"/>
        <family val="2"/>
      </rPr>
      <t>New</t>
    </r>
  </si>
  <si>
    <t xml:space="preserve">Nil required at Greencourt. Typical flow 20 E3m3/d.
</t>
  </si>
  <si>
    <r>
      <t xml:space="preserve">Alces B#2 </t>
    </r>
    <r>
      <rPr>
        <sz val="10"/>
        <rFont val="Arial"/>
        <family val="2"/>
      </rPr>
      <t xml:space="preserve">- Station Maintenance (4 days). </t>
    </r>
    <r>
      <rPr>
        <b/>
        <sz val="10"/>
        <rFont val="Arial"/>
        <family val="2"/>
      </rPr>
      <t>New</t>
    </r>
  </si>
  <si>
    <t>Potential IT/FT receipt restriction in Segments 1,2,3,4,5,7,8,9,24,26 and partial 28.  Capability 257 E6m3/d, Typical Flow 240-260 E6m3/d.</t>
  </si>
  <si>
    <r>
      <t xml:space="preserve">Swartz Creek C/S </t>
    </r>
    <r>
      <rPr>
        <sz val="10"/>
        <rFont val="Arial"/>
        <family val="2"/>
      </rPr>
      <t xml:space="preserve">- Station Maintenance (5 days). </t>
    </r>
    <r>
      <rPr>
        <b/>
        <sz val="10"/>
        <rFont val="Arial"/>
        <family val="2"/>
      </rPr>
      <t xml:space="preserve">New </t>
    </r>
  </si>
  <si>
    <t>Potential IT/FT receipt restriction in Segments 1,2,3,4,5,7,8,9,24,26 and partial 28.  Capability 247 E6m3/d, Typical Flow 240-260 E6m3/d.</t>
  </si>
  <si>
    <r>
      <rPr>
        <b/>
        <sz val="10"/>
        <rFont val="Arial"/>
        <family val="2"/>
      </rPr>
      <t xml:space="preserve">NPS 42 Western Alberta Mainline Loop </t>
    </r>
    <r>
      <rPr>
        <sz val="10"/>
        <rFont val="Arial"/>
        <family val="2"/>
      </rPr>
      <t xml:space="preserve">- Pipeline Modifications 6 days within window). </t>
    </r>
    <r>
      <rPr>
        <b/>
        <sz val="10"/>
        <rFont val="Arial"/>
        <family val="2"/>
      </rPr>
      <t>New</t>
    </r>
  </si>
  <si>
    <t>Potential IT/FT delivery restriction at ALTBC. Capability 60 E6m3/d, Typical flow 55-60 E6m3/d.</t>
  </si>
  <si>
    <t>Chris Pho</t>
  </si>
  <si>
    <r>
      <t xml:space="preserve">NPS 30 Fort McKay Mainline </t>
    </r>
    <r>
      <rPr>
        <sz val="10"/>
        <rFont val="Arial"/>
        <family val="2"/>
      </rPr>
      <t>-</t>
    </r>
    <r>
      <rPr>
        <b/>
        <sz val="10"/>
        <rFont val="Arial"/>
        <family val="2"/>
      </rPr>
      <t xml:space="preserve"> </t>
    </r>
    <r>
      <rPr>
        <sz val="10"/>
        <rFont val="Arial"/>
        <family val="2"/>
      </rPr>
      <t xml:space="preserve">Pipeline Maintenance (7 days). </t>
    </r>
    <r>
      <rPr>
        <b/>
        <sz val="10"/>
        <rFont val="Arial"/>
        <family val="2"/>
      </rPr>
      <t>Dates revised</t>
    </r>
  </si>
  <si>
    <t>IT/FT delivery restriction required for Horizon Sales, Aurora Sales, Aurora # 2 Sales, Jackpine Creek Sales, Aspen Sales, Wapasu Creek Sales, Kearl Sales and Firebag Sales meter stations.  Capability = 13000 E3m3/d. Typical flow 15000 to 16000 E3m3/d.</t>
  </si>
  <si>
    <r>
      <t xml:space="preserve">NPS 24 Fort McKay Mainline  </t>
    </r>
    <r>
      <rPr>
        <sz val="10"/>
        <rFont val="Arial"/>
        <family val="2"/>
      </rPr>
      <t xml:space="preserve">- Pipeline Maintenance  (7 days). </t>
    </r>
    <r>
      <rPr>
        <b/>
        <sz val="10"/>
        <rFont val="Arial"/>
        <family val="2"/>
      </rPr>
      <t>Dates revised</t>
    </r>
  </si>
  <si>
    <r>
      <t>IT/FT delivery restriction required for Aspen Sales,</t>
    </r>
    <r>
      <rPr>
        <b/>
        <sz val="10"/>
        <rFont val="Arial"/>
        <family val="2"/>
      </rPr>
      <t xml:space="preserve"> </t>
    </r>
    <r>
      <rPr>
        <sz val="10"/>
        <rFont val="Arial"/>
        <family val="2"/>
      </rPr>
      <t>Wapasu Creek Sales, Kearl Sales and Firebag Sales meter stations.  Capability = 8300 E3m3/d. Typical flow  10000 to 12000 E3m3/d.</t>
    </r>
  </si>
  <si>
    <r>
      <t xml:space="preserve">Berland C/S </t>
    </r>
    <r>
      <rPr>
        <sz val="10"/>
        <rFont val="Arial"/>
        <family val="2"/>
      </rPr>
      <t>- Station Maintenance (3 days).</t>
    </r>
    <r>
      <rPr>
        <b/>
        <sz val="10"/>
        <rFont val="Arial"/>
        <family val="2"/>
      </rPr>
      <t xml:space="preserve"> New</t>
    </r>
  </si>
  <si>
    <r>
      <t xml:space="preserve">NPS 10 Baptiste Lateral  </t>
    </r>
    <r>
      <rPr>
        <sz val="10"/>
        <rFont val="Arial"/>
        <family val="2"/>
      </rPr>
      <t xml:space="preserve">- Pipeline Modifications
(6 days within window). </t>
    </r>
    <r>
      <rPr>
        <b/>
        <sz val="10"/>
        <rFont val="Arial"/>
        <family val="2"/>
      </rPr>
      <t>New</t>
    </r>
  </si>
  <si>
    <t>Nil required at Spear Lake. Typical flow 20 E3m3/d.</t>
  </si>
  <si>
    <r>
      <t>Hidden Lake North C/S</t>
    </r>
    <r>
      <rPr>
        <sz val="10"/>
        <rFont val="Arial"/>
        <family val="2"/>
      </rPr>
      <t xml:space="preserve"> - Station Maintenance (5 days). </t>
    </r>
    <r>
      <rPr>
        <b/>
        <sz val="10"/>
        <rFont val="Arial"/>
        <family val="2"/>
      </rPr>
      <t>New</t>
    </r>
  </si>
  <si>
    <r>
      <t xml:space="preserve">Latornell C/S </t>
    </r>
    <r>
      <rPr>
        <sz val="10"/>
        <rFont val="Arial"/>
        <family val="2"/>
      </rPr>
      <t>- Station Maintenance (4 days).</t>
    </r>
    <r>
      <rPr>
        <b/>
        <sz val="10"/>
        <rFont val="Arial"/>
        <family val="2"/>
      </rPr>
      <t xml:space="preserve"> New</t>
    </r>
  </si>
  <si>
    <r>
      <t xml:space="preserve">NPS 8 Dunvegan West Lateral  </t>
    </r>
    <r>
      <rPr>
        <sz val="10"/>
        <rFont val="Arial"/>
        <family val="2"/>
      </rPr>
      <t xml:space="preserve">- Pipeline Modifications  (6 days within window). </t>
    </r>
    <r>
      <rPr>
        <b/>
        <sz val="10"/>
        <rFont val="Arial"/>
        <family val="2"/>
      </rPr>
      <t xml:space="preserve">Dates revised </t>
    </r>
  </si>
  <si>
    <t>Nil required at Dunvegan West and Dunvegan West #2. Typical flow 50 E3m3/d.</t>
  </si>
  <si>
    <r>
      <t xml:space="preserve">NPS 24 Peerless Lake Lateral Loop </t>
    </r>
    <r>
      <rPr>
        <sz val="10"/>
        <rFont val="Arial"/>
        <family val="2"/>
      </rPr>
      <t xml:space="preserve">- Pipeline Modifications (6 days within window). </t>
    </r>
    <r>
      <rPr>
        <b/>
        <sz val="10"/>
        <rFont val="Arial"/>
        <family val="2"/>
      </rPr>
      <t>New</t>
    </r>
  </si>
  <si>
    <t xml:space="preserve">Potential IT/FT delivery restriction in Segments 10, 11 &amp; 14.  Capability 65 E6m3/d. Typical flow 60-65 E6m3/d.  </t>
  </si>
  <si>
    <r>
      <t xml:space="preserve">NPS 30 Paul Lake Crossover </t>
    </r>
    <r>
      <rPr>
        <sz val="10"/>
        <rFont val="Arial"/>
        <family val="2"/>
      </rPr>
      <t xml:space="preserve">- Pipeline Modifications (6 days within window). </t>
    </r>
    <r>
      <rPr>
        <b/>
        <sz val="10"/>
        <rFont val="Arial"/>
        <family val="2"/>
      </rPr>
      <t>New</t>
    </r>
  </si>
  <si>
    <t xml:space="preserve">Potential IT/FT delivery restriction in Segments 10, 11 &amp; 14.  Capability 60 E6m3/d. Typical flow 60-65 E6m3/d.  
Potential IT/FT receipt restriction in Segments 1,2,3,4,5,7,8,9,24,26 and partial 28. Capability 250 E6m3/d, Typical Flow 240-260 E6m3/d. </t>
  </si>
  <si>
    <t>The Monthly Outage Forecast is a tool provided by TransCanada to show the estimated operational capability. This information is provided for informational purposes only and is not to be relied upon for any other purpose whatsoever. The information is based upon certain assumptions that may or may not be accurate, and therefore is subject to various risks and uncertainties. TransCanada shall not be liable for damages sustained as a result of any use or reliance on such information. The Monthly Outage Forecast window has been extended to include a 12 month outage planning horizon.  Please note, only known and planned outages at the time of publishing will be included in the Monthly Outage Forecast. As new outages are planned they will be added to subsequent MOF reports.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</si>
</sst>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Blue]General"/>
    <numFmt numFmtId="165" formatCode="0.0"/>
    <numFmt numFmtId="166" formatCode="[$-409]mmm\-yy;@"/>
    <numFmt numFmtId="167" formatCode="mm/dd/yy"/>
  </numFmts>
  <fonts count="98" x14ac:knownFonts="1">
    <font>
      <sz val="1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ms Rmn"/>
    </font>
    <font>
      <sz val="8"/>
      <name val="Tms Rmn"/>
    </font>
    <font>
      <sz val="8"/>
      <name val="Helv"/>
    </font>
    <font>
      <b/>
      <sz val="8"/>
      <color indexed="10"/>
      <name val="Tms Rmn"/>
    </font>
    <font>
      <b/>
      <sz val="10"/>
      <name val="Arial"/>
      <family val="2"/>
    </font>
    <font>
      <sz val="10"/>
      <color indexed="10"/>
      <name val="Times New Roman"/>
      <family val="1"/>
    </font>
    <font>
      <sz val="8"/>
      <color indexed="10"/>
      <name val="Tms Rmn"/>
    </font>
    <font>
      <b/>
      <sz val="10"/>
      <color indexed="10"/>
      <name val="Times New Roman"/>
      <family val="1"/>
    </font>
    <font>
      <b/>
      <sz val="8"/>
      <color indexed="9"/>
      <name val="Tms Rmn"/>
    </font>
    <font>
      <b/>
      <sz val="8"/>
      <color indexed="9"/>
      <name val="Times"/>
      <family val="1"/>
    </font>
    <font>
      <b/>
      <sz val="10"/>
      <color indexed="9"/>
      <name val="Times New Roman"/>
      <family val="1"/>
    </font>
    <font>
      <sz val="10"/>
      <color indexed="9"/>
      <name val="Times New Roman"/>
      <family val="1"/>
    </font>
    <font>
      <sz val="10"/>
      <name val="Arial"/>
      <family val="2"/>
    </font>
    <font>
      <b/>
      <sz val="10"/>
      <color indexed="33"/>
      <name val="Arial"/>
      <family val="2"/>
    </font>
    <font>
      <sz val="10"/>
      <color indexed="33"/>
      <name val="Arial"/>
      <family val="2"/>
    </font>
    <font>
      <i/>
      <sz val="10"/>
      <color indexed="59"/>
      <name val="Arial"/>
      <family val="2"/>
    </font>
    <font>
      <sz val="8"/>
      <color indexed="81"/>
      <name val="Tahoma"/>
      <family val="2"/>
    </font>
    <font>
      <b/>
      <sz val="8"/>
      <color indexed="81"/>
      <name val="Tahoma"/>
      <family val="2"/>
    </font>
    <font>
      <sz val="10"/>
      <name val="Tms Rmn"/>
    </font>
    <font>
      <b/>
      <sz val="10"/>
      <color indexed="10"/>
      <name val="Times New Roman"/>
      <family val="1"/>
    </font>
    <font>
      <b/>
      <sz val="10"/>
      <name val="Times New Roman"/>
      <family val="1"/>
    </font>
    <font>
      <b/>
      <i/>
      <sz val="10"/>
      <color indexed="59"/>
      <name val="Arial"/>
      <family val="2"/>
    </font>
    <font>
      <b/>
      <sz val="8"/>
      <color indexed="13"/>
      <name val="Tms Rmn"/>
    </font>
    <font>
      <b/>
      <sz val="8"/>
      <name val="Arial"/>
      <family val="2"/>
    </font>
    <font>
      <b/>
      <sz val="8"/>
      <color indexed="8"/>
      <name val="Tms Rmn"/>
    </font>
    <font>
      <b/>
      <sz val="8"/>
      <color indexed="10"/>
      <name val="Arial"/>
      <family val="2"/>
    </font>
    <font>
      <sz val="8"/>
      <name val="Times New Roman"/>
      <family val="1"/>
    </font>
    <font>
      <b/>
      <sz val="9"/>
      <color indexed="10"/>
      <name val="Tms Rmn"/>
    </font>
    <font>
      <b/>
      <sz val="10"/>
      <name val="Tms Rmn"/>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scheme val="minor"/>
    </font>
    <font>
      <b/>
      <sz val="8"/>
      <color rgb="FFFF0000"/>
      <name val="Tms Rmn"/>
    </font>
    <font>
      <b/>
      <sz val="10"/>
      <color rgb="FFFF0000"/>
      <name val="Tms Rmn"/>
    </font>
    <font>
      <sz val="8"/>
      <color theme="0" tint="-0.499984740745262"/>
      <name val="Tms Rmn"/>
    </font>
    <font>
      <sz val="10"/>
      <name val="Helvetica"/>
      <family val="2"/>
    </font>
    <font>
      <b/>
      <sz val="18"/>
      <color rgb="FF210EAC"/>
      <name val="Frutiger TC"/>
    </font>
    <font>
      <u/>
      <sz val="10"/>
      <color theme="10"/>
      <name val="Helvetica"/>
      <family val="2"/>
    </font>
    <font>
      <u/>
      <sz val="12"/>
      <color theme="10"/>
      <name val="Helvetica"/>
      <family val="2"/>
    </font>
    <font>
      <sz val="10"/>
      <name val="Times New Roman"/>
      <family val="1"/>
    </font>
    <font>
      <sz val="9"/>
      <color indexed="81"/>
      <name val="Tahoma"/>
      <family val="2"/>
    </font>
    <font>
      <b/>
      <sz val="9"/>
      <color indexed="81"/>
      <name val="Tahoma"/>
      <family val="2"/>
    </font>
    <font>
      <b/>
      <i/>
      <u/>
      <sz val="16"/>
      <name val="Calibri"/>
      <family val="2"/>
      <scheme val="minor"/>
    </font>
    <font>
      <i/>
      <sz val="10"/>
      <name val="Times New Roman"/>
      <family val="1"/>
    </font>
    <font>
      <b/>
      <i/>
      <sz val="16"/>
      <name val="Calibri"/>
      <family val="2"/>
    </font>
    <font>
      <sz val="8"/>
      <color theme="1"/>
      <name val="Tms Rmn"/>
    </font>
    <font>
      <sz val="8"/>
      <color indexed="9"/>
      <name val="Tms Rmn"/>
    </font>
    <font>
      <b/>
      <sz val="8"/>
      <color rgb="FFFFFF00"/>
      <name val="Tms Rmn"/>
    </font>
    <font>
      <b/>
      <sz val="6"/>
      <color indexed="10"/>
      <name val="Tms Rmn"/>
    </font>
    <font>
      <b/>
      <sz val="6"/>
      <color rgb="FFFF0000"/>
      <name val="Tms Rmn"/>
    </font>
    <font>
      <sz val="6"/>
      <color indexed="81"/>
      <name val="Tahoma"/>
      <family val="2"/>
    </font>
    <font>
      <sz val="8"/>
      <color rgb="FF0000FF"/>
      <name val="Tms Rmn"/>
    </font>
    <font>
      <b/>
      <sz val="9"/>
      <name val="Arial"/>
      <family val="2"/>
    </font>
    <font>
      <b/>
      <sz val="10"/>
      <name val="Helvetica"/>
      <family val="2"/>
    </font>
  </fonts>
  <fills count="5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56"/>
        <bgColor indexed="64"/>
      </patternFill>
    </fill>
    <fill>
      <patternFill patternType="solid">
        <fgColor indexed="45"/>
        <bgColor indexed="64"/>
      </patternFill>
    </fill>
    <fill>
      <patternFill patternType="solid">
        <fgColor indexed="24"/>
        <bgColor indexed="64"/>
      </patternFill>
    </fill>
    <fill>
      <patternFill patternType="solid">
        <fgColor indexed="9"/>
        <bgColor indexed="64"/>
      </patternFill>
    </fill>
    <fill>
      <patternFill patternType="solid">
        <fgColor indexed="44"/>
        <bgColor indexed="9"/>
      </patternFill>
    </fill>
    <fill>
      <patternFill patternType="solid">
        <fgColor indexed="44"/>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indexed="64"/>
      </patternFill>
    </fill>
  </fills>
  <borders count="19">
    <border>
      <left/>
      <right/>
      <top/>
      <bottom/>
      <diagonal/>
    </border>
    <border>
      <left/>
      <right style="thin">
        <color indexed="64"/>
      </right>
      <top/>
      <bottom/>
      <diagonal/>
    </border>
    <border>
      <left style="double">
        <color indexed="10"/>
      </left>
      <right style="double">
        <color indexed="10"/>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s>
  <cellStyleXfs count="16741">
    <xf numFmtId="0" fontId="0" fillId="0" borderId="0"/>
    <xf numFmtId="0" fontId="75" fillId="23" borderId="0" applyNumberFormat="0" applyBorder="0" applyAlignment="0" applyProtection="0"/>
    <xf numFmtId="0" fontId="75" fillId="27" borderId="0" applyNumberFormat="0" applyBorder="0" applyAlignment="0" applyProtection="0"/>
    <xf numFmtId="0" fontId="75" fillId="31" borderId="0" applyNumberFormat="0" applyBorder="0" applyAlignment="0" applyProtection="0"/>
    <xf numFmtId="0" fontId="75" fillId="35" borderId="0" applyNumberFormat="0" applyBorder="0" applyAlignment="0" applyProtection="0"/>
    <xf numFmtId="0" fontId="75" fillId="39" borderId="0" applyNumberFormat="0" applyBorder="0" applyAlignment="0" applyProtection="0"/>
    <xf numFmtId="0" fontId="75" fillId="43"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32" borderId="0" applyNumberFormat="0" applyBorder="0" applyAlignment="0" applyProtection="0"/>
    <xf numFmtId="0" fontId="75" fillId="36" borderId="0" applyNumberFormat="0" applyBorder="0" applyAlignment="0" applyProtection="0"/>
    <xf numFmtId="0" fontId="75" fillId="40" borderId="0" applyNumberFormat="0" applyBorder="0" applyAlignment="0" applyProtection="0"/>
    <xf numFmtId="0" fontId="75" fillId="44" borderId="0" applyNumberFormat="0" applyBorder="0" applyAlignment="0" applyProtection="0"/>
    <xf numFmtId="0" fontId="74" fillId="25" borderId="0" applyNumberFormat="0" applyBorder="0" applyAlignment="0" applyProtection="0"/>
    <xf numFmtId="0" fontId="74" fillId="29" borderId="0" applyNumberFormat="0" applyBorder="0" applyAlignment="0" applyProtection="0"/>
    <xf numFmtId="0" fontId="74" fillId="33" borderId="0" applyNumberFormat="0" applyBorder="0" applyAlignment="0" applyProtection="0"/>
    <xf numFmtId="0" fontId="74" fillId="37" borderId="0" applyNumberFormat="0" applyBorder="0" applyAlignment="0" applyProtection="0"/>
    <xf numFmtId="0" fontId="74" fillId="41" borderId="0" applyNumberFormat="0" applyBorder="0" applyAlignment="0" applyProtection="0"/>
    <xf numFmtId="0" fontId="74" fillId="45" borderId="0" applyNumberFormat="0" applyBorder="0" applyAlignment="0" applyProtection="0"/>
    <xf numFmtId="0" fontId="74" fillId="22" borderId="0" applyNumberFormat="0" applyBorder="0" applyAlignment="0" applyProtection="0"/>
    <xf numFmtId="0" fontId="74" fillId="26" borderId="0" applyNumberFormat="0" applyBorder="0" applyAlignment="0" applyProtection="0"/>
    <xf numFmtId="0" fontId="74" fillId="30" borderId="0" applyNumberFormat="0" applyBorder="0" applyAlignment="0" applyProtection="0"/>
    <xf numFmtId="0" fontId="74" fillId="34" borderId="0" applyNumberFormat="0" applyBorder="0" applyAlignment="0" applyProtection="0"/>
    <xf numFmtId="0" fontId="74" fillId="38" borderId="0" applyNumberFormat="0" applyBorder="0" applyAlignment="0" applyProtection="0"/>
    <xf numFmtId="0" fontId="74" fillId="42" borderId="0" applyNumberFormat="0" applyBorder="0" applyAlignment="0" applyProtection="0"/>
    <xf numFmtId="0" fontId="64" fillId="16" borderId="0" applyNumberFormat="0" applyBorder="0" applyAlignment="0" applyProtection="0"/>
    <xf numFmtId="0" fontId="68" fillId="19" borderId="12" applyNumberFormat="0" applyAlignment="0" applyProtection="0"/>
    <xf numFmtId="0" fontId="70" fillId="20" borderId="15" applyNumberFormat="0" applyAlignment="0" applyProtection="0"/>
    <xf numFmtId="0" fontId="72" fillId="0" borderId="0" applyNumberFormat="0" applyFill="0" applyBorder="0" applyAlignment="0" applyProtection="0"/>
    <xf numFmtId="0" fontId="63" fillId="15" borderId="0" applyNumberFormat="0" applyBorder="0" applyAlignment="0" applyProtection="0"/>
    <xf numFmtId="0" fontId="60" fillId="0" borderId="9" applyNumberFormat="0" applyFill="0" applyAlignment="0" applyProtection="0"/>
    <xf numFmtId="0" fontId="61" fillId="0" borderId="10" applyNumberFormat="0" applyFill="0" applyAlignment="0" applyProtection="0"/>
    <xf numFmtId="0" fontId="62" fillId="0" borderId="11" applyNumberFormat="0" applyFill="0" applyAlignment="0" applyProtection="0"/>
    <xf numFmtId="0" fontId="62" fillId="0" borderId="0" applyNumberFormat="0" applyFill="0" applyBorder="0" applyAlignment="0" applyProtection="0"/>
    <xf numFmtId="0" fontId="66" fillId="18" borderId="12" applyNumberFormat="0" applyAlignment="0" applyProtection="0"/>
    <xf numFmtId="0" fontId="69" fillId="0" borderId="14" applyNumberFormat="0" applyFill="0" applyAlignment="0" applyProtection="0"/>
    <xf numFmtId="0" fontId="65" fillId="17" borderId="0" applyNumberFormat="0" applyBorder="0" applyAlignment="0" applyProtection="0"/>
    <xf numFmtId="0" fontId="75" fillId="0" borderId="0"/>
    <xf numFmtId="0" fontId="75" fillId="21" borderId="16" applyNumberFormat="0" applyFont="0" applyAlignment="0" applyProtection="0"/>
    <xf numFmtId="0" fontId="67" fillId="19" borderId="13" applyNumberFormat="0" applyAlignment="0" applyProtection="0"/>
    <xf numFmtId="0" fontId="59" fillId="0" borderId="0" applyNumberFormat="0" applyFill="0" applyBorder="0" applyAlignment="0" applyProtection="0"/>
    <xf numFmtId="0" fontId="73" fillId="0" borderId="17" applyNumberFormat="0" applyFill="0" applyAlignment="0" applyProtection="0"/>
    <xf numFmtId="0" fontId="71" fillId="0" borderId="0" applyNumberFormat="0" applyFill="0" applyBorder="0" applyAlignment="0" applyProtection="0"/>
    <xf numFmtId="0" fontId="29" fillId="0" borderId="0"/>
    <xf numFmtId="0" fontId="29" fillId="21" borderId="16" applyNumberFormat="0" applyFont="0" applyAlignment="0" applyProtection="0"/>
    <xf numFmtId="0" fontId="29" fillId="23" borderId="0" applyNumberFormat="0" applyBorder="0" applyAlignment="0" applyProtection="0"/>
    <xf numFmtId="0" fontId="29" fillId="24"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8" fillId="0" borderId="0"/>
    <xf numFmtId="0" fontId="28" fillId="21" borderId="16" applyNumberFormat="0" applyFont="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7" fillId="0" borderId="0"/>
    <xf numFmtId="0" fontId="27" fillId="21" borderId="16" applyNumberFormat="0" applyFont="0" applyAlignment="0" applyProtection="0"/>
    <xf numFmtId="0" fontId="27" fillId="23"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6" fillId="0" borderId="0"/>
    <xf numFmtId="0" fontId="26" fillId="21" borderId="16" applyNumberFormat="0" applyFont="0" applyAlignment="0" applyProtection="0"/>
    <xf numFmtId="0" fontId="26" fillId="23" borderId="0" applyNumberFormat="0" applyBorder="0" applyAlignment="0" applyProtection="0"/>
    <xf numFmtId="0" fontId="26" fillId="24"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5" fillId="0" borderId="0"/>
    <xf numFmtId="0" fontId="25" fillId="21" borderId="16" applyNumberFormat="0" applyFont="0" applyAlignment="0" applyProtection="0"/>
    <xf numFmtId="0" fontId="25" fillId="23" borderId="0" applyNumberFormat="0" applyBorder="0" applyAlignment="0" applyProtection="0"/>
    <xf numFmtId="0" fontId="25" fillId="24"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4" fillId="0" borderId="0"/>
    <xf numFmtId="0" fontId="24" fillId="21" borderId="16" applyNumberFormat="0" applyFont="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3" fillId="0" borderId="0"/>
    <xf numFmtId="0" fontId="23" fillId="21" borderId="16" applyNumberFormat="0" applyFont="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2" fillId="0" borderId="0"/>
    <xf numFmtId="0" fontId="22" fillId="21" borderId="16" applyNumberFormat="0" applyFont="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1" fillId="0" borderId="0"/>
    <xf numFmtId="0" fontId="21" fillId="21" borderId="16" applyNumberFormat="0" applyFont="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0" fillId="0" borderId="0"/>
    <xf numFmtId="0" fontId="20" fillId="21" borderId="16" applyNumberFormat="0" applyFont="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19" fillId="0" borderId="0"/>
    <xf numFmtId="43" fontId="19" fillId="0" borderId="0" applyFont="0" applyFill="0" applyBorder="0" applyAlignment="0" applyProtection="0"/>
    <xf numFmtId="0" fontId="19" fillId="21" borderId="16" applyNumberFormat="0" applyFont="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42" fillId="0" borderId="0"/>
    <xf numFmtId="0" fontId="18" fillId="0" borderId="0"/>
    <xf numFmtId="43" fontId="18" fillId="0" borderId="0" applyFont="0" applyFill="0" applyBorder="0" applyAlignment="0" applyProtection="0"/>
    <xf numFmtId="0" fontId="18" fillId="21" borderId="16" applyNumberFormat="0" applyFont="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7" fillId="0" borderId="0"/>
    <xf numFmtId="0" fontId="17" fillId="21" borderId="16" applyNumberFormat="0" applyFont="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6" fillId="0" borderId="0"/>
    <xf numFmtId="0" fontId="16" fillId="21" borderId="16" applyNumberFormat="0" applyFont="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5" fillId="0" borderId="0"/>
    <xf numFmtId="0" fontId="15" fillId="21" borderId="16" applyNumberFormat="0" applyFont="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79" fillId="0" borderId="0"/>
    <xf numFmtId="0" fontId="81" fillId="0" borderId="0" applyNumberFormat="0" applyFill="0" applyBorder="0" applyAlignment="0" applyProtection="0"/>
    <xf numFmtId="0" fontId="14" fillId="0" borderId="0"/>
    <xf numFmtId="0" fontId="14" fillId="21" borderId="16" applyNumberFormat="0" applyFont="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43" fontId="13" fillId="0" borderId="0" applyFont="0" applyFill="0" applyBorder="0" applyAlignment="0" applyProtection="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0" borderId="0"/>
    <xf numFmtId="0" fontId="13" fillId="21" borderId="16" applyNumberFormat="0" applyFont="0" applyAlignment="0" applyProtection="0"/>
    <xf numFmtId="0" fontId="12" fillId="0" borderId="0"/>
    <xf numFmtId="0" fontId="12" fillId="21" borderId="16" applyNumberFormat="0" applyFont="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1" fillId="0" borderId="0"/>
    <xf numFmtId="0" fontId="11" fillId="21" borderId="16" applyNumberFormat="0" applyFont="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83" fillId="0" borderId="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43" fontId="10" fillId="0" borderId="0" applyFont="0" applyFill="0" applyBorder="0" applyAlignment="0" applyProtection="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21" borderId="16" applyNumberFormat="0" applyFont="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43" fontId="9" fillId="0" borderId="0" applyFont="0" applyFill="0" applyBorder="0" applyAlignment="0" applyProtection="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16"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8" fillId="0" borderId="0"/>
    <xf numFmtId="0" fontId="8" fillId="21" borderId="16" applyNumberFormat="0" applyFont="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7" fillId="21" borderId="16" applyNumberFormat="0" applyFont="0" applyAlignment="0" applyProtection="0"/>
    <xf numFmtId="0" fontId="6" fillId="0" borderId="0"/>
    <xf numFmtId="0" fontId="6" fillId="21" borderId="16" applyNumberFormat="0" applyFont="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 fillId="0" borderId="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83" fillId="0" borderId="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21" borderId="16" applyNumberFormat="0" applyFont="0" applyAlignment="0" applyProtection="0"/>
    <xf numFmtId="0" fontId="5" fillId="0" borderId="0"/>
    <xf numFmtId="0" fontId="5" fillId="21" borderId="16" applyNumberFormat="0" applyFont="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4" fillId="0" borderId="0"/>
    <xf numFmtId="0" fontId="4" fillId="21" borderId="16" applyNumberFormat="0" applyFont="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 fillId="0" borderId="0"/>
    <xf numFmtId="0" fontId="3" fillId="21" borderId="16" applyNumberFormat="0" applyFont="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83" fillId="0" borderId="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21" borderId="16" applyNumberFormat="0" applyFont="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16"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83" fillId="0" borderId="0"/>
    <xf numFmtId="0" fontId="1" fillId="0" borderId="0"/>
  </cellStyleXfs>
  <cellXfs count="187">
    <xf numFmtId="0" fontId="0" fillId="0" borderId="0" xfId="0"/>
    <xf numFmtId="165" fontId="0" fillId="2" borderId="0" xfId="0" applyNumberFormat="1" applyFill="1" applyBorder="1" applyAlignment="1">
      <alignment horizontal="center"/>
    </xf>
    <xf numFmtId="0" fontId="31" fillId="3" borderId="0" xfId="0" applyFont="1" applyFill="1" applyBorder="1" applyAlignment="1">
      <alignment horizontal="center"/>
    </xf>
    <xf numFmtId="165" fontId="31" fillId="3" borderId="0" xfId="0" applyNumberFormat="1" applyFont="1" applyFill="1" applyBorder="1" applyAlignment="1">
      <alignment horizontal="center"/>
    </xf>
    <xf numFmtId="0" fontId="31" fillId="3" borderId="1" xfId="0" applyFont="1" applyFill="1" applyBorder="1" applyAlignment="1"/>
    <xf numFmtId="0" fontId="31" fillId="4" borderId="0" xfId="0" applyFont="1" applyFill="1" applyBorder="1" applyAlignment="1">
      <alignment horizontal="center"/>
    </xf>
    <xf numFmtId="164" fontId="31" fillId="4" borderId="0" xfId="0" applyNumberFormat="1" applyFont="1" applyFill="1" applyBorder="1" applyAlignment="1">
      <alignment horizontal="center"/>
    </xf>
    <xf numFmtId="0" fontId="31" fillId="4" borderId="1" xfId="0" applyFont="1" applyFill="1" applyBorder="1" applyAlignment="1"/>
    <xf numFmtId="0" fontId="0" fillId="0" borderId="0" xfId="0" applyFill="1" applyBorder="1"/>
    <xf numFmtId="15" fontId="33" fillId="5" borderId="0" xfId="0" applyNumberFormat="1" applyFont="1" applyFill="1" applyBorder="1" applyAlignment="1">
      <alignment horizontal="center"/>
    </xf>
    <xf numFmtId="165" fontId="33" fillId="5" borderId="0" xfId="0" applyNumberFormat="1" applyFont="1" applyFill="1" applyBorder="1" applyAlignment="1">
      <alignment horizontal="center"/>
    </xf>
    <xf numFmtId="0" fontId="33" fillId="5" borderId="1" xfId="0" applyFont="1" applyFill="1" applyBorder="1" applyAlignment="1"/>
    <xf numFmtId="0" fontId="36" fillId="5" borderId="1" xfId="0" applyFont="1" applyFill="1" applyBorder="1" applyAlignment="1"/>
    <xf numFmtId="165" fontId="37" fillId="5" borderId="0" xfId="0" applyNumberFormat="1" applyFont="1" applyFill="1" applyBorder="1" applyAlignment="1">
      <alignment horizontal="center"/>
    </xf>
    <xf numFmtId="165" fontId="0" fillId="2" borderId="2" xfId="0" applyNumberFormat="1" applyFill="1" applyBorder="1" applyAlignment="1">
      <alignment horizontal="center"/>
    </xf>
    <xf numFmtId="165" fontId="40" fillId="5" borderId="0" xfId="0" applyNumberFormat="1" applyFont="1" applyFill="1" applyBorder="1" applyAlignment="1">
      <alignment horizontal="centerContinuous"/>
    </xf>
    <xf numFmtId="0" fontId="40" fillId="5" borderId="0" xfId="0" applyFont="1" applyFill="1" applyBorder="1" applyAlignment="1">
      <alignment horizontal="centerContinuous"/>
    </xf>
    <xf numFmtId="165" fontId="30" fillId="7" borderId="0" xfId="0" applyNumberFormat="1" applyFont="1" applyFill="1" applyBorder="1" applyAlignment="1">
      <alignment horizontal="center"/>
    </xf>
    <xf numFmtId="0" fontId="41" fillId="8" borderId="3" xfId="0" applyFont="1" applyFill="1" applyBorder="1"/>
    <xf numFmtId="0" fontId="35" fillId="8" borderId="3" xfId="0" applyFont="1" applyFill="1" applyBorder="1" applyAlignment="1"/>
    <xf numFmtId="0" fontId="35" fillId="8" borderId="3" xfId="0" applyFont="1" applyFill="1" applyBorder="1"/>
    <xf numFmtId="17" fontId="43" fillId="9" borderId="0" xfId="0" applyNumberFormat="1" applyFont="1" applyFill="1" applyBorder="1" applyAlignment="1">
      <alignment horizontal="center"/>
    </xf>
    <xf numFmtId="17" fontId="44" fillId="9" borderId="1" xfId="0" applyNumberFormat="1" applyFont="1" applyFill="1" applyBorder="1" applyAlignment="1">
      <alignment horizontal="center"/>
    </xf>
    <xf numFmtId="165" fontId="38" fillId="5" borderId="0" xfId="0" applyNumberFormat="1" applyFont="1" applyFill="1" applyBorder="1" applyAlignment="1">
      <alignment horizontal="center"/>
    </xf>
    <xf numFmtId="15" fontId="45" fillId="9" borderId="0" xfId="0" applyNumberFormat="1" applyFont="1" applyFill="1" applyBorder="1" applyAlignment="1">
      <alignment horizontal="center"/>
    </xf>
    <xf numFmtId="2" fontId="33" fillId="5" borderId="0" xfId="0" applyNumberFormat="1" applyFont="1" applyFill="1" applyBorder="1" applyAlignment="1">
      <alignment horizontal="center"/>
    </xf>
    <xf numFmtId="2" fontId="31" fillId="3" borderId="0" xfId="0" applyNumberFormat="1" applyFont="1" applyFill="1" applyBorder="1" applyAlignment="1">
      <alignment horizontal="center"/>
    </xf>
    <xf numFmtId="0" fontId="48" fillId="0" borderId="0" xfId="0" applyFont="1" applyFill="1" applyBorder="1" applyAlignment="1">
      <alignment horizontal="center"/>
    </xf>
    <xf numFmtId="0" fontId="40" fillId="5" borderId="4" xfId="0" applyFont="1" applyFill="1" applyBorder="1" applyAlignment="1">
      <alignment horizontal="center"/>
    </xf>
    <xf numFmtId="2" fontId="38" fillId="5" borderId="4" xfId="0" applyNumberFormat="1" applyFont="1" applyFill="1" applyBorder="1" applyAlignment="1">
      <alignment horizontal="center"/>
    </xf>
    <xf numFmtId="2" fontId="38" fillId="5" borderId="0" xfId="0" applyNumberFormat="1" applyFont="1" applyFill="1" applyBorder="1" applyAlignment="1">
      <alignment horizontal="center"/>
    </xf>
    <xf numFmtId="165" fontId="38" fillId="5" borderId="0" xfId="0" applyNumberFormat="1" applyFont="1" applyFill="1" applyBorder="1" applyAlignment="1">
      <alignment horizontal="left"/>
    </xf>
    <xf numFmtId="2" fontId="31" fillId="10" borderId="0" xfId="0" applyNumberFormat="1" applyFont="1" applyFill="1" applyBorder="1" applyAlignment="1">
      <alignment horizontal="center"/>
    </xf>
    <xf numFmtId="1" fontId="33" fillId="5" borderId="0" xfId="0" applyNumberFormat="1" applyFont="1" applyFill="1" applyBorder="1" applyAlignment="1">
      <alignment horizontal="center"/>
    </xf>
    <xf numFmtId="1" fontId="31" fillId="4" borderId="0" xfId="0" applyNumberFormat="1" applyFont="1" applyFill="1" applyBorder="1" applyAlignment="1">
      <alignment horizontal="center"/>
    </xf>
    <xf numFmtId="165" fontId="32" fillId="3" borderId="0" xfId="0" applyNumberFormat="1" applyFont="1" applyFill="1" applyBorder="1" applyAlignment="1">
      <alignment horizontal="center"/>
    </xf>
    <xf numFmtId="165" fontId="39" fillId="5" borderId="0" xfId="0" applyNumberFormat="1" applyFont="1" applyFill="1" applyBorder="1" applyAlignment="1">
      <alignment horizontal="center"/>
    </xf>
    <xf numFmtId="15" fontId="51" fillId="9" borderId="0" xfId="0" applyNumberFormat="1" applyFont="1" applyFill="1" applyBorder="1" applyAlignment="1">
      <alignment horizontal="center"/>
    </xf>
    <xf numFmtId="0" fontId="41" fillId="5" borderId="0" xfId="0" applyFont="1" applyFill="1" applyBorder="1"/>
    <xf numFmtId="2" fontId="38" fillId="11" borderId="4" xfId="0" applyNumberFormat="1" applyFont="1" applyFill="1" applyBorder="1" applyAlignment="1">
      <alignment horizontal="center"/>
    </xf>
    <xf numFmtId="2" fontId="38" fillId="11" borderId="0" xfId="0" applyNumberFormat="1" applyFont="1" applyFill="1" applyBorder="1" applyAlignment="1">
      <alignment horizontal="center"/>
    </xf>
    <xf numFmtId="15" fontId="38" fillId="11" borderId="1" xfId="0" applyNumberFormat="1" applyFont="1" applyFill="1" applyBorder="1" applyAlignment="1">
      <alignment horizontal="center"/>
    </xf>
    <xf numFmtId="15" fontId="33" fillId="11" borderId="0" xfId="0" applyNumberFormat="1" applyFont="1" applyFill="1" applyBorder="1" applyAlignment="1">
      <alignment horizontal="center"/>
    </xf>
    <xf numFmtId="165" fontId="33" fillId="11" borderId="0" xfId="0" applyNumberFormat="1" applyFont="1" applyFill="1" applyBorder="1" applyAlignment="1">
      <alignment horizontal="center"/>
    </xf>
    <xf numFmtId="0" fontId="36" fillId="11" borderId="1" xfId="0" applyFont="1" applyFill="1" applyBorder="1" applyAlignment="1"/>
    <xf numFmtId="0" fontId="33" fillId="11" borderId="1" xfId="0" applyFont="1" applyFill="1" applyBorder="1" applyAlignment="1"/>
    <xf numFmtId="0" fontId="40" fillId="12" borderId="0" xfId="0" applyFont="1" applyFill="1" applyBorder="1" applyAlignment="1">
      <alignment horizontal="center"/>
    </xf>
    <xf numFmtId="0" fontId="49" fillId="12" borderId="0" xfId="0" applyFont="1" applyFill="1" applyBorder="1" applyAlignment="1">
      <alignment horizontal="left"/>
    </xf>
    <xf numFmtId="0" fontId="37" fillId="12" borderId="0" xfId="0" applyFont="1" applyFill="1" applyBorder="1" applyAlignment="1">
      <alignment horizontal="center"/>
    </xf>
    <xf numFmtId="0" fontId="37" fillId="12" borderId="0" xfId="0" applyFont="1" applyFill="1" applyBorder="1" applyAlignment="1">
      <alignment horizontal="left"/>
    </xf>
    <xf numFmtId="0" fontId="0" fillId="12" borderId="0" xfId="0" applyFill="1" applyBorder="1"/>
    <xf numFmtId="165" fontId="33" fillId="12" borderId="0" xfId="0" applyNumberFormat="1" applyFont="1" applyFill="1" applyBorder="1" applyAlignment="1">
      <alignment horizontal="center"/>
    </xf>
    <xf numFmtId="0" fontId="36" fillId="12" borderId="1" xfId="0" applyFont="1" applyFill="1" applyBorder="1" applyAlignment="1"/>
    <xf numFmtId="0" fontId="33" fillId="12" borderId="1" xfId="0" applyFont="1" applyFill="1" applyBorder="1" applyAlignment="1"/>
    <xf numFmtId="1" fontId="45" fillId="9" borderId="0" xfId="0" applyNumberFormat="1" applyFont="1" applyFill="1" applyBorder="1" applyAlignment="1">
      <alignment horizontal="center"/>
    </xf>
    <xf numFmtId="0" fontId="33" fillId="3" borderId="0" xfId="0" applyFont="1" applyFill="1" applyBorder="1" applyAlignment="1">
      <alignment horizontal="center"/>
    </xf>
    <xf numFmtId="17" fontId="34" fillId="9" borderId="1" xfId="0" applyNumberFormat="1" applyFont="1" applyFill="1" applyBorder="1" applyAlignment="1">
      <alignment horizontal="center"/>
    </xf>
    <xf numFmtId="165" fontId="52" fillId="5" borderId="5" xfId="0" applyNumberFormat="1" applyFont="1" applyFill="1" applyBorder="1" applyAlignment="1">
      <alignment horizontal="right"/>
    </xf>
    <xf numFmtId="2" fontId="52" fillId="5" borderId="6" xfId="0" applyNumberFormat="1" applyFont="1" applyFill="1" applyBorder="1" applyAlignment="1">
      <alignment horizontal="left"/>
    </xf>
    <xf numFmtId="165" fontId="52" fillId="5" borderId="7" xfId="0" applyNumberFormat="1" applyFont="1" applyFill="1" applyBorder="1" applyAlignment="1">
      <alignment horizontal="right"/>
    </xf>
    <xf numFmtId="2" fontId="52" fillId="5" borderId="8" xfId="0" applyNumberFormat="1" applyFont="1" applyFill="1" applyBorder="1" applyAlignment="1">
      <alignment horizontal="left"/>
    </xf>
    <xf numFmtId="0" fontId="0" fillId="0" borderId="0" xfId="0" applyAlignment="1">
      <alignment horizontal="right"/>
    </xf>
    <xf numFmtId="0" fontId="40" fillId="8" borderId="3" xfId="0" applyFont="1" applyFill="1" applyBorder="1" applyAlignment="1">
      <alignment horizontal="center"/>
    </xf>
    <xf numFmtId="0" fontId="0" fillId="0" borderId="3" xfId="0" applyBorder="1" applyAlignment="1">
      <alignment horizontal="right"/>
    </xf>
    <xf numFmtId="0" fontId="50" fillId="8" borderId="3" xfId="0" applyFont="1" applyFill="1" applyBorder="1"/>
    <xf numFmtId="165" fontId="55" fillId="12" borderId="0" xfId="0" applyNumberFormat="1" applyFont="1" applyFill="1" applyBorder="1" applyAlignment="1">
      <alignment horizontal="center"/>
    </xf>
    <xf numFmtId="1" fontId="38" fillId="5" borderId="4" xfId="0" applyNumberFormat="1" applyFont="1" applyFill="1" applyBorder="1" applyAlignment="1">
      <alignment horizontal="right"/>
    </xf>
    <xf numFmtId="1" fontId="0" fillId="0" borderId="0" xfId="0" applyNumberFormat="1"/>
    <xf numFmtId="165" fontId="40" fillId="5" borderId="0" xfId="0" applyNumberFormat="1" applyFont="1" applyFill="1" applyBorder="1" applyAlignment="1">
      <alignment horizontal="left"/>
    </xf>
    <xf numFmtId="0" fontId="33" fillId="13" borderId="1" xfId="0" applyFont="1" applyFill="1" applyBorder="1" applyAlignment="1"/>
    <xf numFmtId="0" fontId="57" fillId="13" borderId="1" xfId="0" applyFont="1" applyFill="1" applyBorder="1" applyAlignment="1"/>
    <xf numFmtId="165" fontId="53" fillId="13" borderId="4" xfId="0" applyNumberFormat="1" applyFont="1" applyFill="1" applyBorder="1" applyAlignment="1">
      <alignment horizontal="left"/>
    </xf>
    <xf numFmtId="165" fontId="38" fillId="13" borderId="0" xfId="0" applyNumberFormat="1" applyFont="1" applyFill="1" applyBorder="1" applyAlignment="1">
      <alignment horizontal="left"/>
    </xf>
    <xf numFmtId="165" fontId="54" fillId="11" borderId="4" xfId="0" applyNumberFormat="1" applyFont="1" applyFill="1" applyBorder="1" applyAlignment="1">
      <alignment horizontal="center"/>
    </xf>
    <xf numFmtId="165" fontId="38" fillId="5" borderId="0" xfId="0" applyNumberFormat="1" applyFont="1" applyFill="1" applyBorder="1" applyAlignment="1">
      <alignment horizontal="right"/>
    </xf>
    <xf numFmtId="166" fontId="38" fillId="5" borderId="0" xfId="0" applyNumberFormat="1" applyFont="1" applyFill="1" applyBorder="1" applyAlignment="1">
      <alignment horizontal="right"/>
    </xf>
    <xf numFmtId="15" fontId="33" fillId="12" borderId="0" xfId="0" applyNumberFormat="1" applyFont="1" applyFill="1" applyBorder="1" applyAlignment="1">
      <alignment horizontal="center"/>
    </xf>
    <xf numFmtId="165" fontId="38" fillId="12" borderId="0" xfId="0" applyNumberFormat="1" applyFont="1" applyFill="1" applyBorder="1" applyAlignment="1">
      <alignment horizontal="left"/>
    </xf>
    <xf numFmtId="165" fontId="58" fillId="12" borderId="0" xfId="0" applyNumberFormat="1" applyFont="1" applyFill="1" applyBorder="1" applyAlignment="1">
      <alignment horizontal="center"/>
    </xf>
    <xf numFmtId="0" fontId="48" fillId="14" borderId="0" xfId="0" applyFont="1" applyFill="1" applyBorder="1" applyAlignment="1">
      <alignment horizontal="center"/>
    </xf>
    <xf numFmtId="1" fontId="33" fillId="3" borderId="0" xfId="0" applyNumberFormat="1" applyFont="1" applyFill="1" applyBorder="1" applyAlignment="1">
      <alignment horizontal="center"/>
    </xf>
    <xf numFmtId="2" fontId="30" fillId="7" borderId="0" xfId="0" applyNumberFormat="1" applyFont="1" applyFill="1" applyBorder="1" applyAlignment="1">
      <alignment horizontal="center"/>
    </xf>
    <xf numFmtId="0" fontId="77" fillId="14" borderId="0" xfId="0" applyFont="1" applyFill="1" applyBorder="1" applyAlignment="1">
      <alignment horizontal="center"/>
    </xf>
    <xf numFmtId="0" fontId="76" fillId="3" borderId="1" xfId="0" applyFont="1" applyFill="1" applyBorder="1" applyAlignment="1"/>
    <xf numFmtId="0" fontId="48" fillId="46" borderId="0" xfId="0" applyFont="1" applyFill="1" applyBorder="1" applyAlignment="1">
      <alignment horizontal="center"/>
    </xf>
    <xf numFmtId="165" fontId="48" fillId="46" borderId="0" xfId="0" applyNumberFormat="1" applyFont="1" applyFill="1" applyBorder="1" applyAlignment="1">
      <alignment horizontal="center"/>
    </xf>
    <xf numFmtId="0" fontId="76" fillId="4" borderId="1" xfId="0" applyFont="1" applyFill="1" applyBorder="1" applyAlignment="1"/>
    <xf numFmtId="165" fontId="38" fillId="47" borderId="0" xfId="0" applyNumberFormat="1" applyFont="1" applyFill="1" applyBorder="1" applyAlignment="1">
      <alignment horizontal="center"/>
    </xf>
    <xf numFmtId="165" fontId="33" fillId="47" borderId="0" xfId="0" applyNumberFormat="1" applyFont="1" applyFill="1" applyBorder="1" applyAlignment="1">
      <alignment horizontal="center"/>
    </xf>
    <xf numFmtId="0" fontId="36" fillId="47" borderId="1" xfId="0" applyFont="1" applyFill="1" applyBorder="1" applyAlignment="1"/>
    <xf numFmtId="0" fontId="33" fillId="47" borderId="1" xfId="0" applyFont="1" applyFill="1" applyBorder="1" applyAlignment="1"/>
    <xf numFmtId="165" fontId="31" fillId="47" borderId="0" xfId="0" applyNumberFormat="1" applyFont="1" applyFill="1" applyBorder="1" applyAlignment="1">
      <alignment horizontal="center"/>
    </xf>
    <xf numFmtId="0" fontId="31" fillId="47" borderId="1" xfId="0" applyFont="1" applyFill="1" applyBorder="1" applyAlignment="1"/>
    <xf numFmtId="165" fontId="38" fillId="47" borderId="0" xfId="0" applyNumberFormat="1" applyFont="1" applyFill="1" applyBorder="1" applyAlignment="1">
      <alignment horizontal="left"/>
    </xf>
    <xf numFmtId="165" fontId="76" fillId="47" borderId="0" xfId="0" applyNumberFormat="1" applyFont="1" applyFill="1" applyBorder="1" applyAlignment="1">
      <alignment horizontal="center"/>
    </xf>
    <xf numFmtId="0" fontId="76" fillId="47" borderId="1" xfId="0" applyFont="1" applyFill="1" applyBorder="1" applyAlignment="1"/>
    <xf numFmtId="2" fontId="33" fillId="3" borderId="0" xfId="0" applyNumberFormat="1" applyFont="1" applyFill="1" applyBorder="1" applyAlignment="1">
      <alignment horizontal="center"/>
    </xf>
    <xf numFmtId="165" fontId="48" fillId="0" borderId="0" xfId="0" applyNumberFormat="1" applyFont="1" applyFill="1" applyBorder="1" applyAlignment="1">
      <alignment horizontal="center"/>
    </xf>
    <xf numFmtId="1" fontId="76" fillId="3" borderId="0" xfId="0" applyNumberFormat="1" applyFont="1" applyFill="1" applyBorder="1" applyAlignment="1">
      <alignment horizontal="center"/>
    </xf>
    <xf numFmtId="165" fontId="76" fillId="3" borderId="0" xfId="0" applyNumberFormat="1" applyFont="1" applyFill="1" applyBorder="1" applyAlignment="1">
      <alignment horizontal="center"/>
    </xf>
    <xf numFmtId="165" fontId="78" fillId="47" borderId="0" xfId="0" applyNumberFormat="1" applyFont="1" applyFill="1" applyBorder="1" applyAlignment="1">
      <alignment horizontal="center"/>
    </xf>
    <xf numFmtId="0" fontId="79" fillId="0" borderId="0" xfId="256"/>
    <xf numFmtId="0" fontId="80" fillId="0" borderId="0" xfId="256" applyFont="1" applyAlignment="1">
      <alignment horizontal="left" vertical="center" indent="4" readingOrder="1"/>
    </xf>
    <xf numFmtId="0" fontId="82" fillId="0" borderId="0" xfId="257" applyFont="1"/>
    <xf numFmtId="0" fontId="81" fillId="0" borderId="0" xfId="257" applyAlignment="1">
      <alignment horizontal="left" vertical="center" indent="4" readingOrder="1"/>
    </xf>
    <xf numFmtId="0" fontId="33" fillId="3" borderId="0" xfId="0" applyFont="1" applyFill="1" applyBorder="1" applyAlignment="1">
      <alignment horizontal="center"/>
    </xf>
    <xf numFmtId="0" fontId="76" fillId="4" borderId="1" xfId="0" applyFont="1" applyFill="1" applyBorder="1" applyAlignment="1"/>
    <xf numFmtId="165" fontId="0" fillId="2" borderId="0" xfId="0" applyNumberFormat="1" applyFill="1" applyBorder="1" applyAlignment="1">
      <alignment horizontal="center"/>
    </xf>
    <xf numFmtId="0" fontId="31" fillId="6" borderId="1" xfId="0" applyFont="1" applyFill="1" applyBorder="1" applyAlignment="1"/>
    <xf numFmtId="165" fontId="0" fillId="2" borderId="2" xfId="0" applyNumberFormat="1" applyFill="1" applyBorder="1" applyAlignment="1">
      <alignment horizontal="center"/>
    </xf>
    <xf numFmtId="0" fontId="76" fillId="47" borderId="1" xfId="0" applyFont="1" applyFill="1" applyBorder="1" applyAlignment="1"/>
    <xf numFmtId="165" fontId="76" fillId="6" borderId="0" xfId="0" applyNumberFormat="1" applyFont="1" applyFill="1" applyBorder="1" applyAlignment="1">
      <alignment horizontal="center"/>
    </xf>
    <xf numFmtId="0" fontId="76" fillId="6" borderId="1" xfId="0" applyFont="1" applyFill="1" applyBorder="1" applyAlignment="1"/>
    <xf numFmtId="165" fontId="37" fillId="5" borderId="0" xfId="0" applyNumberFormat="1" applyFont="1" applyFill="1" applyBorder="1" applyAlignment="1">
      <alignment horizontal="center"/>
    </xf>
    <xf numFmtId="165" fontId="40" fillId="5" borderId="0" xfId="0" applyNumberFormat="1" applyFont="1" applyFill="1" applyBorder="1" applyAlignment="1">
      <alignment horizontal="left"/>
    </xf>
    <xf numFmtId="165" fontId="0" fillId="2" borderId="2" xfId="0" applyNumberFormat="1" applyFill="1" applyBorder="1" applyAlignment="1">
      <alignment horizontal="center"/>
    </xf>
    <xf numFmtId="0" fontId="30" fillId="6" borderId="1" xfId="0" applyFont="1" applyFill="1" applyBorder="1" applyAlignment="1"/>
    <xf numFmtId="165" fontId="33" fillId="5" borderId="0" xfId="0" applyNumberFormat="1" applyFont="1" applyFill="1" applyBorder="1" applyAlignment="1">
      <alignment horizontal="center"/>
    </xf>
    <xf numFmtId="165" fontId="38" fillId="5" borderId="4" xfId="0" applyNumberFormat="1" applyFont="1" applyFill="1" applyBorder="1" applyAlignment="1">
      <alignment horizontal="left"/>
    </xf>
    <xf numFmtId="0" fontId="0" fillId="0" borderId="0" xfId="0"/>
    <xf numFmtId="165" fontId="31" fillId="6" borderId="0" xfId="0" applyNumberFormat="1" applyFont="1" applyFill="1" applyBorder="1" applyAlignment="1">
      <alignment horizontal="center"/>
    </xf>
    <xf numFmtId="0" fontId="86" fillId="0" borderId="0" xfId="0" applyFont="1"/>
    <xf numFmtId="0" fontId="87" fillId="0" borderId="0" xfId="0" applyFont="1"/>
    <xf numFmtId="0" fontId="77" fillId="0" borderId="0" xfId="0" applyFont="1" applyFill="1" applyBorder="1" applyAlignment="1">
      <alignment horizontal="center"/>
    </xf>
    <xf numFmtId="0" fontId="76" fillId="6" borderId="1" xfId="556" applyFont="1" applyFill="1" applyBorder="1" applyAlignment="1"/>
    <xf numFmtId="0" fontId="89" fillId="47" borderId="1" xfId="0" applyFont="1" applyFill="1" applyBorder="1" applyAlignment="1"/>
    <xf numFmtId="0" fontId="30" fillId="4" borderId="1" xfId="0" applyFont="1" applyFill="1" applyBorder="1" applyAlignment="1"/>
    <xf numFmtId="165" fontId="90" fillId="47" borderId="4" xfId="0" applyNumberFormat="1" applyFont="1" applyFill="1" applyBorder="1" applyAlignment="1">
      <alignment horizontal="center"/>
    </xf>
    <xf numFmtId="165" fontId="89" fillId="47" borderId="0" xfId="16392" applyNumberFormat="1" applyFont="1" applyFill="1" applyAlignment="1">
      <alignment horizontal="center"/>
    </xf>
    <xf numFmtId="165" fontId="36" fillId="47" borderId="0" xfId="0" applyNumberFormat="1" applyFont="1" applyFill="1" applyBorder="1" applyAlignment="1">
      <alignment horizontal="center"/>
    </xf>
    <xf numFmtId="165" fontId="91" fillId="6" borderId="0" xfId="0" applyNumberFormat="1" applyFont="1" applyFill="1" applyBorder="1" applyAlignment="1">
      <alignment horizontal="center"/>
    </xf>
    <xf numFmtId="0" fontId="31" fillId="6" borderId="1" xfId="0" applyFont="1" applyFill="1" applyBorder="1" applyAlignment="1">
      <alignment vertical="center" wrapText="1"/>
    </xf>
    <xf numFmtId="165" fontId="92" fillId="5" borderId="0" xfId="0" applyNumberFormat="1" applyFont="1" applyFill="1" applyBorder="1" applyAlignment="1">
      <alignment horizontal="center"/>
    </xf>
    <xf numFmtId="0" fontId="93" fillId="6" borderId="1" xfId="0" applyFont="1" applyFill="1" applyBorder="1" applyAlignment="1">
      <alignment wrapText="1"/>
    </xf>
    <xf numFmtId="165" fontId="31" fillId="6" borderId="0" xfId="0" applyNumberFormat="1" applyFont="1" applyFill="1" applyBorder="1" applyAlignment="1">
      <alignment horizontal="left"/>
    </xf>
    <xf numFmtId="165" fontId="76" fillId="46" borderId="0" xfId="0" applyNumberFormat="1" applyFont="1" applyFill="1" applyBorder="1" applyAlignment="1">
      <alignment horizontal="center"/>
    </xf>
    <xf numFmtId="0" fontId="93" fillId="6" borderId="1" xfId="0" applyFont="1" applyFill="1" applyBorder="1" applyAlignment="1"/>
    <xf numFmtId="0" fontId="93" fillId="6" borderId="1" xfId="0" applyFont="1" applyFill="1" applyBorder="1" applyAlignment="1">
      <alignment horizontal="left" vertical="top" wrapText="1"/>
    </xf>
    <xf numFmtId="165" fontId="33" fillId="3" borderId="0" xfId="0" applyNumberFormat="1" applyFont="1" applyFill="1" applyBorder="1" applyAlignment="1">
      <alignment horizontal="center"/>
    </xf>
    <xf numFmtId="165" fontId="53" fillId="13" borderId="0" xfId="0" applyNumberFormat="1" applyFont="1" applyFill="1" applyBorder="1" applyAlignment="1">
      <alignment horizontal="left"/>
    </xf>
    <xf numFmtId="164" fontId="76" fillId="4" borderId="0" xfId="0" applyNumberFormat="1" applyFont="1" applyFill="1" applyBorder="1" applyAlignment="1">
      <alignment horizontal="center"/>
    </xf>
    <xf numFmtId="1" fontId="30" fillId="4" borderId="0" xfId="0" applyNumberFormat="1" applyFont="1" applyFill="1" applyBorder="1" applyAlignment="1">
      <alignment horizontal="center"/>
    </xf>
    <xf numFmtId="2" fontId="30" fillId="11" borderId="4" xfId="0" applyNumberFormat="1" applyFont="1" applyFill="1" applyBorder="1" applyAlignment="1">
      <alignment horizontal="center"/>
    </xf>
    <xf numFmtId="15" fontId="30" fillId="11" borderId="0" xfId="0" applyNumberFormat="1" applyFont="1" applyFill="1" applyBorder="1" applyAlignment="1">
      <alignment horizontal="center"/>
    </xf>
    <xf numFmtId="1" fontId="30" fillId="3" borderId="0" xfId="0" applyNumberFormat="1" applyFont="1" applyFill="1" applyBorder="1" applyAlignment="1">
      <alignment horizontal="center"/>
    </xf>
    <xf numFmtId="1" fontId="31" fillId="3" borderId="0" xfId="0" applyNumberFormat="1" applyFont="1" applyFill="1" applyBorder="1" applyAlignment="1">
      <alignment horizontal="center"/>
    </xf>
    <xf numFmtId="0" fontId="30" fillId="47" borderId="1" xfId="0" applyFont="1" applyFill="1" applyBorder="1" applyAlignment="1"/>
    <xf numFmtId="0" fontId="95" fillId="6" borderId="1" xfId="0" applyFont="1" applyFill="1" applyBorder="1" applyAlignment="1"/>
    <xf numFmtId="0" fontId="42" fillId="2" borderId="3" xfId="256" applyFont="1" applyFill="1" applyBorder="1" applyAlignment="1" applyProtection="1">
      <alignment horizontal="center" vertical="center" wrapText="1"/>
      <protection locked="0"/>
    </xf>
    <xf numFmtId="0" fontId="34" fillId="2" borderId="3" xfId="256" applyFont="1" applyFill="1" applyBorder="1" applyAlignment="1" applyProtection="1">
      <alignment horizontal="center" vertical="center" wrapText="1"/>
      <protection locked="0"/>
    </xf>
    <xf numFmtId="0" fontId="34" fillId="2" borderId="3" xfId="256" applyFont="1" applyFill="1" applyBorder="1" applyAlignment="1" applyProtection="1">
      <alignment horizontal="left" vertical="center" wrapText="1"/>
      <protection locked="0"/>
    </xf>
    <xf numFmtId="167" fontId="34" fillId="2" borderId="3" xfId="256" applyNumberFormat="1" applyFont="1" applyFill="1" applyBorder="1" applyAlignment="1" applyProtection="1">
      <alignment horizontal="centerContinuous" vertical="center"/>
      <protection locked="0"/>
    </xf>
    <xf numFmtId="0" fontId="96" fillId="2" borderId="3" xfId="256" applyFont="1" applyFill="1" applyBorder="1" applyAlignment="1" applyProtection="1">
      <alignment horizontal="center" vertical="center" wrapText="1"/>
      <protection locked="0"/>
    </xf>
    <xf numFmtId="0" fontId="42" fillId="48" borderId="3" xfId="256" applyFont="1" applyFill="1" applyBorder="1" applyAlignment="1" applyProtection="1">
      <alignment horizontal="center" vertical="center"/>
      <protection locked="0"/>
    </xf>
    <xf numFmtId="0" fontId="42" fillId="0" borderId="3" xfId="256" applyFont="1" applyFill="1" applyBorder="1" applyAlignment="1" applyProtection="1">
      <alignment vertical="center"/>
      <protection locked="0"/>
    </xf>
    <xf numFmtId="167" fontId="34" fillId="2" borderId="3" xfId="256" applyNumberFormat="1" applyFont="1" applyFill="1" applyBorder="1" applyAlignment="1" applyProtection="1">
      <alignment horizontal="center" vertical="center"/>
      <protection locked="0"/>
    </xf>
    <xf numFmtId="0" fontId="42" fillId="0" borderId="18" xfId="256" applyFont="1" applyFill="1" applyBorder="1" applyAlignment="1" applyProtection="1">
      <alignment horizontal="center" vertical="center" wrapText="1"/>
      <protection locked="0"/>
    </xf>
    <xf numFmtId="0" fontId="42" fillId="49" borderId="3" xfId="16740" applyFont="1" applyFill="1" applyBorder="1" applyAlignment="1" applyProtection="1">
      <alignment horizontal="center" vertical="center" wrapText="1"/>
      <protection locked="0"/>
    </xf>
    <xf numFmtId="0" fontId="42" fillId="49" borderId="3" xfId="16740" applyFont="1" applyFill="1" applyBorder="1" applyAlignment="1" applyProtection="1">
      <alignment horizontal="left" vertical="center" wrapText="1"/>
      <protection locked="0"/>
    </xf>
    <xf numFmtId="167" fontId="42" fillId="50" borderId="3" xfId="16740" applyNumberFormat="1" applyFont="1" applyFill="1" applyBorder="1" applyAlignment="1" applyProtection="1">
      <alignment horizontal="center" vertical="center"/>
      <protection locked="0"/>
    </xf>
    <xf numFmtId="0" fontId="42" fillId="50" borderId="3" xfId="16740" applyFont="1" applyFill="1" applyBorder="1" applyAlignment="1" applyProtection="1">
      <alignment horizontal="center" vertical="center" wrapText="1"/>
      <protection locked="0"/>
    </xf>
    <xf numFmtId="0" fontId="42" fillId="50" borderId="18" xfId="256" applyFont="1" applyFill="1" applyBorder="1" applyAlignment="1" applyProtection="1">
      <alignment horizontal="center" vertical="center" wrapText="1"/>
      <protection locked="0"/>
    </xf>
    <xf numFmtId="0" fontId="42" fillId="49" borderId="3" xfId="256" applyFont="1" applyFill="1" applyBorder="1" applyAlignment="1" applyProtection="1">
      <alignment horizontal="center" vertical="center" wrapText="1"/>
      <protection locked="0"/>
    </xf>
    <xf numFmtId="0" fontId="42" fillId="49" borderId="3" xfId="256" applyFont="1" applyFill="1" applyBorder="1" applyAlignment="1" applyProtection="1">
      <alignment horizontal="left" vertical="center" wrapText="1"/>
      <protection locked="0"/>
    </xf>
    <xf numFmtId="167" fontId="42" fillId="50" borderId="3" xfId="256" applyNumberFormat="1" applyFont="1" applyFill="1" applyBorder="1" applyAlignment="1" applyProtection="1">
      <alignment horizontal="center" vertical="center"/>
      <protection locked="0"/>
    </xf>
    <xf numFmtId="0" fontId="42" fillId="50" borderId="3" xfId="256" applyFont="1" applyFill="1" applyBorder="1" applyAlignment="1" applyProtection="1">
      <alignment horizontal="center" vertical="center" wrapText="1"/>
      <protection locked="0"/>
    </xf>
    <xf numFmtId="0" fontId="42" fillId="50" borderId="3" xfId="256" applyFont="1" applyFill="1" applyBorder="1" applyAlignment="1" applyProtection="1">
      <alignment horizontal="center" vertical="center"/>
      <protection locked="0"/>
    </xf>
    <xf numFmtId="0" fontId="42" fillId="50" borderId="3" xfId="256" applyFont="1" applyFill="1" applyBorder="1" applyAlignment="1" applyProtection="1">
      <alignment vertical="center"/>
      <protection locked="0"/>
    </xf>
    <xf numFmtId="167" fontId="42" fillId="49" borderId="3" xfId="256" applyNumberFormat="1" applyFont="1" applyFill="1" applyBorder="1" applyAlignment="1" applyProtection="1">
      <alignment horizontal="center" vertical="center"/>
      <protection locked="0"/>
    </xf>
    <xf numFmtId="0" fontId="42" fillId="49" borderId="3" xfId="256" applyFont="1" applyFill="1" applyBorder="1" applyAlignment="1" applyProtection="1">
      <alignment horizontal="center" vertical="center"/>
      <protection locked="0"/>
    </xf>
    <xf numFmtId="0" fontId="34" fillId="49" borderId="3" xfId="256" applyFont="1" applyFill="1" applyBorder="1" applyAlignment="1" applyProtection="1">
      <alignment horizontal="left" vertical="center" wrapText="1"/>
      <protection locked="0"/>
    </xf>
    <xf numFmtId="0" fontId="42" fillId="50" borderId="3" xfId="16740" applyFont="1" applyFill="1" applyBorder="1" applyAlignment="1" applyProtection="1">
      <alignment horizontal="center" vertical="center"/>
      <protection locked="0"/>
    </xf>
    <xf numFmtId="0" fontId="42" fillId="0" borderId="3" xfId="256" applyFont="1" applyFill="1" applyBorder="1" applyAlignment="1" applyProtection="1">
      <alignment horizontal="center" vertical="center" wrapText="1"/>
      <protection locked="0"/>
    </xf>
    <xf numFmtId="0" fontId="42" fillId="50" borderId="3" xfId="256" applyFont="1" applyFill="1" applyBorder="1" applyAlignment="1" applyProtection="1">
      <alignment horizontal="left" vertical="center" wrapText="1"/>
      <protection locked="0"/>
    </xf>
    <xf numFmtId="0" fontId="34" fillId="50" borderId="3" xfId="256" applyFont="1" applyFill="1" applyBorder="1" applyAlignment="1" applyProtection="1">
      <alignment horizontal="left" vertical="center" wrapText="1"/>
      <protection locked="0"/>
    </xf>
    <xf numFmtId="0" fontId="42" fillId="49" borderId="3" xfId="16740" applyFont="1" applyFill="1" applyBorder="1" applyAlignment="1" applyProtection="1">
      <alignment horizontal="center" vertical="center"/>
      <protection locked="0"/>
    </xf>
    <xf numFmtId="0" fontId="79" fillId="49" borderId="3" xfId="256" applyFill="1" applyBorder="1" applyAlignment="1">
      <alignment vertical="center" wrapText="1"/>
    </xf>
    <xf numFmtId="0" fontId="79" fillId="49" borderId="0" xfId="256" applyFill="1" applyBorder="1" applyAlignment="1">
      <alignment vertical="center" wrapText="1"/>
    </xf>
    <xf numFmtId="0" fontId="79" fillId="49" borderId="3" xfId="256" applyFill="1" applyBorder="1" applyAlignment="1">
      <alignment horizontal="left" vertical="center" wrapText="1"/>
    </xf>
    <xf numFmtId="0" fontId="79" fillId="49" borderId="3" xfId="256" applyFill="1" applyBorder="1" applyAlignment="1">
      <alignment horizontal="center" vertical="center" wrapText="1"/>
    </xf>
    <xf numFmtId="0" fontId="79" fillId="49" borderId="3" xfId="256" applyFill="1" applyBorder="1" applyAlignment="1">
      <alignment horizontal="center" vertical="center"/>
    </xf>
    <xf numFmtId="0" fontId="42" fillId="0" borderId="3" xfId="256" applyFont="1" applyFill="1" applyBorder="1" applyAlignment="1" applyProtection="1">
      <alignment horizontal="left" vertical="center" wrapText="1"/>
      <protection locked="0"/>
    </xf>
    <xf numFmtId="0" fontId="42" fillId="0" borderId="3" xfId="256" applyFont="1" applyFill="1" applyBorder="1" applyAlignment="1" applyProtection="1">
      <alignment horizontal="center" vertical="center"/>
      <protection locked="0"/>
    </xf>
    <xf numFmtId="167" fontId="42" fillId="0" borderId="3" xfId="256" applyNumberFormat="1" applyFont="1" applyFill="1" applyBorder="1" applyAlignment="1" applyProtection="1">
      <alignment horizontal="center" vertical="center"/>
      <protection locked="0"/>
    </xf>
    <xf numFmtId="0" fontId="42" fillId="8" borderId="3" xfId="256" applyFont="1" applyFill="1" applyBorder="1" applyAlignment="1" applyProtection="1">
      <alignment horizontal="center" vertical="center" wrapText="1"/>
      <protection locked="0"/>
    </xf>
    <xf numFmtId="0" fontId="88" fillId="0" borderId="0" xfId="0" applyFont="1" applyAlignment="1">
      <alignment horizontal="justify" vertical="top" wrapText="1"/>
    </xf>
    <xf numFmtId="0" fontId="88" fillId="0" borderId="0" xfId="0" applyFont="1" applyAlignment="1">
      <alignment vertical="top" wrapText="1"/>
    </xf>
  </cellXfs>
  <cellStyles count="16741">
    <cellStyle name="20% - Accent1" xfId="1" builtinId="30" customBuiltin="1"/>
    <cellStyle name="20% - Accent1 10" xfId="157"/>
    <cellStyle name="20% - Accent1 10 2" xfId="400"/>
    <cellStyle name="20% - Accent1 10 2 2" xfId="913"/>
    <cellStyle name="20% - Accent1 10 2 2 2" xfId="1949"/>
    <cellStyle name="20% - Accent1 10 2 2 2 2" xfId="2119"/>
    <cellStyle name="20% - Accent1 10 2 2 2 2 2" xfId="6282"/>
    <cellStyle name="20% - Accent1 10 2 2 2 2 2 2" xfId="14636"/>
    <cellStyle name="20% - Accent1 10 2 2 2 2 3" xfId="10474"/>
    <cellStyle name="20% - Accent1 10 2 2 2 3" xfId="6112"/>
    <cellStyle name="20% - Accent1 10 2 2 2 3 2" xfId="14466"/>
    <cellStyle name="20% - Accent1 10 2 2 2 4" xfId="10304"/>
    <cellStyle name="20% - Accent1 10 2 2 3" xfId="2120"/>
    <cellStyle name="20% - Accent1 10 2 2 3 2" xfId="6283"/>
    <cellStyle name="20% - Accent1 10 2 2 3 2 2" xfId="14637"/>
    <cellStyle name="20% - Accent1 10 2 2 3 3" xfId="10475"/>
    <cellStyle name="20% - Accent1 10 2 2 4" xfId="5076"/>
    <cellStyle name="20% - Accent1 10 2 2 4 2" xfId="13430"/>
    <cellStyle name="20% - Accent1 10 2 2 5" xfId="9268"/>
    <cellStyle name="20% - Accent1 10 2 3" xfId="1437"/>
    <cellStyle name="20% - Accent1 10 2 3 2" xfId="2121"/>
    <cellStyle name="20% - Accent1 10 2 3 2 2" xfId="6284"/>
    <cellStyle name="20% - Accent1 10 2 3 2 2 2" xfId="14638"/>
    <cellStyle name="20% - Accent1 10 2 3 2 3" xfId="10476"/>
    <cellStyle name="20% - Accent1 10 2 3 3" xfId="5600"/>
    <cellStyle name="20% - Accent1 10 2 3 3 2" xfId="13954"/>
    <cellStyle name="20% - Accent1 10 2 3 4" xfId="9792"/>
    <cellStyle name="20% - Accent1 10 2 4" xfId="2122"/>
    <cellStyle name="20% - Accent1 10 2 4 2" xfId="6285"/>
    <cellStyle name="20% - Accent1 10 2 4 2 2" xfId="14639"/>
    <cellStyle name="20% - Accent1 10 2 4 3" xfId="10477"/>
    <cellStyle name="20% - Accent1 10 2 5" xfId="4564"/>
    <cellStyle name="20% - Accent1 10 2 5 2" xfId="12918"/>
    <cellStyle name="20% - Accent1 10 2 6" xfId="8756"/>
    <cellStyle name="20% - Accent1 10 3" xfId="673"/>
    <cellStyle name="20% - Accent1 10 3 2" xfId="1709"/>
    <cellStyle name="20% - Accent1 10 3 2 2" xfId="2123"/>
    <cellStyle name="20% - Accent1 10 3 2 2 2" xfId="6286"/>
    <cellStyle name="20% - Accent1 10 3 2 2 2 2" xfId="14640"/>
    <cellStyle name="20% - Accent1 10 3 2 2 3" xfId="10478"/>
    <cellStyle name="20% - Accent1 10 3 2 3" xfId="5872"/>
    <cellStyle name="20% - Accent1 10 3 2 3 2" xfId="14226"/>
    <cellStyle name="20% - Accent1 10 3 2 4" xfId="10064"/>
    <cellStyle name="20% - Accent1 10 3 3" xfId="2124"/>
    <cellStyle name="20% - Accent1 10 3 3 2" xfId="6287"/>
    <cellStyle name="20% - Accent1 10 3 3 2 2" xfId="14641"/>
    <cellStyle name="20% - Accent1 10 3 3 3" xfId="10479"/>
    <cellStyle name="20% - Accent1 10 3 4" xfId="4836"/>
    <cellStyle name="20% - Accent1 10 3 4 2" xfId="13190"/>
    <cellStyle name="20% - Accent1 10 3 5" xfId="9028"/>
    <cellStyle name="20% - Accent1 10 4" xfId="1197"/>
    <cellStyle name="20% - Accent1 10 4 2" xfId="2125"/>
    <cellStyle name="20% - Accent1 10 4 2 2" xfId="6288"/>
    <cellStyle name="20% - Accent1 10 4 2 2 2" xfId="14642"/>
    <cellStyle name="20% - Accent1 10 4 2 3" xfId="10480"/>
    <cellStyle name="20% - Accent1 10 4 3" xfId="5360"/>
    <cellStyle name="20% - Accent1 10 4 3 2" xfId="13714"/>
    <cellStyle name="20% - Accent1 10 4 4" xfId="9552"/>
    <cellStyle name="20% - Accent1 10 5" xfId="2126"/>
    <cellStyle name="20% - Accent1 10 5 2" xfId="6289"/>
    <cellStyle name="20% - Accent1 10 5 2 2" xfId="14643"/>
    <cellStyle name="20% - Accent1 10 5 3" xfId="10481"/>
    <cellStyle name="20% - Accent1 10 6" xfId="4324"/>
    <cellStyle name="20% - Accent1 10 6 2" xfId="12678"/>
    <cellStyle name="20% - Accent1 10 7" xfId="8516"/>
    <cellStyle name="20% - Accent1 11" xfId="171"/>
    <cellStyle name="20% - Accent1 11 2" xfId="414"/>
    <cellStyle name="20% - Accent1 11 2 2" xfId="927"/>
    <cellStyle name="20% - Accent1 11 2 2 2" xfId="1963"/>
    <cellStyle name="20% - Accent1 11 2 2 2 2" xfId="2127"/>
    <cellStyle name="20% - Accent1 11 2 2 2 2 2" xfId="6290"/>
    <cellStyle name="20% - Accent1 11 2 2 2 2 2 2" xfId="14644"/>
    <cellStyle name="20% - Accent1 11 2 2 2 2 3" xfId="10482"/>
    <cellStyle name="20% - Accent1 11 2 2 2 3" xfId="6126"/>
    <cellStyle name="20% - Accent1 11 2 2 2 3 2" xfId="14480"/>
    <cellStyle name="20% - Accent1 11 2 2 2 4" xfId="10318"/>
    <cellStyle name="20% - Accent1 11 2 2 3" xfId="2128"/>
    <cellStyle name="20% - Accent1 11 2 2 3 2" xfId="6291"/>
    <cellStyle name="20% - Accent1 11 2 2 3 2 2" xfId="14645"/>
    <cellStyle name="20% - Accent1 11 2 2 3 3" xfId="10483"/>
    <cellStyle name="20% - Accent1 11 2 2 4" xfId="5090"/>
    <cellStyle name="20% - Accent1 11 2 2 4 2" xfId="13444"/>
    <cellStyle name="20% - Accent1 11 2 2 5" xfId="9282"/>
    <cellStyle name="20% - Accent1 11 2 3" xfId="1451"/>
    <cellStyle name="20% - Accent1 11 2 3 2" xfId="2129"/>
    <cellStyle name="20% - Accent1 11 2 3 2 2" xfId="6292"/>
    <cellStyle name="20% - Accent1 11 2 3 2 2 2" xfId="14646"/>
    <cellStyle name="20% - Accent1 11 2 3 2 3" xfId="10484"/>
    <cellStyle name="20% - Accent1 11 2 3 3" xfId="5614"/>
    <cellStyle name="20% - Accent1 11 2 3 3 2" xfId="13968"/>
    <cellStyle name="20% - Accent1 11 2 3 4" xfId="9806"/>
    <cellStyle name="20% - Accent1 11 2 4" xfId="2130"/>
    <cellStyle name="20% - Accent1 11 2 4 2" xfId="6293"/>
    <cellStyle name="20% - Accent1 11 2 4 2 2" xfId="14647"/>
    <cellStyle name="20% - Accent1 11 2 4 3" xfId="10485"/>
    <cellStyle name="20% - Accent1 11 2 5" xfId="4578"/>
    <cellStyle name="20% - Accent1 11 2 5 2" xfId="12932"/>
    <cellStyle name="20% - Accent1 11 2 6" xfId="8770"/>
    <cellStyle name="20% - Accent1 11 3" xfId="687"/>
    <cellStyle name="20% - Accent1 11 3 2" xfId="1723"/>
    <cellStyle name="20% - Accent1 11 3 2 2" xfId="2131"/>
    <cellStyle name="20% - Accent1 11 3 2 2 2" xfId="6294"/>
    <cellStyle name="20% - Accent1 11 3 2 2 2 2" xfId="14648"/>
    <cellStyle name="20% - Accent1 11 3 2 2 3" xfId="10486"/>
    <cellStyle name="20% - Accent1 11 3 2 3" xfId="5886"/>
    <cellStyle name="20% - Accent1 11 3 2 3 2" xfId="14240"/>
    <cellStyle name="20% - Accent1 11 3 2 4" xfId="10078"/>
    <cellStyle name="20% - Accent1 11 3 3" xfId="2132"/>
    <cellStyle name="20% - Accent1 11 3 3 2" xfId="6295"/>
    <cellStyle name="20% - Accent1 11 3 3 2 2" xfId="14649"/>
    <cellStyle name="20% - Accent1 11 3 3 3" xfId="10487"/>
    <cellStyle name="20% - Accent1 11 3 4" xfId="4850"/>
    <cellStyle name="20% - Accent1 11 3 4 2" xfId="13204"/>
    <cellStyle name="20% - Accent1 11 3 5" xfId="9042"/>
    <cellStyle name="20% - Accent1 11 4" xfId="1211"/>
    <cellStyle name="20% - Accent1 11 4 2" xfId="2133"/>
    <cellStyle name="20% - Accent1 11 4 2 2" xfId="6296"/>
    <cellStyle name="20% - Accent1 11 4 2 2 2" xfId="14650"/>
    <cellStyle name="20% - Accent1 11 4 2 3" xfId="10488"/>
    <cellStyle name="20% - Accent1 11 4 3" xfId="5374"/>
    <cellStyle name="20% - Accent1 11 4 3 2" xfId="13728"/>
    <cellStyle name="20% - Accent1 11 4 4" xfId="9566"/>
    <cellStyle name="20% - Accent1 11 5" xfId="2134"/>
    <cellStyle name="20% - Accent1 11 5 2" xfId="6297"/>
    <cellStyle name="20% - Accent1 11 5 2 2" xfId="14651"/>
    <cellStyle name="20% - Accent1 11 5 3" xfId="10489"/>
    <cellStyle name="20% - Accent1 11 6" xfId="4338"/>
    <cellStyle name="20% - Accent1 11 6 2" xfId="12692"/>
    <cellStyle name="20% - Accent1 11 7" xfId="8530"/>
    <cellStyle name="20% - Accent1 12" xfId="186"/>
    <cellStyle name="20% - Accent1 12 2" xfId="429"/>
    <cellStyle name="20% - Accent1 12 2 2" xfId="942"/>
    <cellStyle name="20% - Accent1 12 2 2 2" xfId="1978"/>
    <cellStyle name="20% - Accent1 12 2 2 2 2" xfId="2135"/>
    <cellStyle name="20% - Accent1 12 2 2 2 2 2" xfId="6298"/>
    <cellStyle name="20% - Accent1 12 2 2 2 2 2 2" xfId="14652"/>
    <cellStyle name="20% - Accent1 12 2 2 2 2 3" xfId="10490"/>
    <cellStyle name="20% - Accent1 12 2 2 2 3" xfId="6141"/>
    <cellStyle name="20% - Accent1 12 2 2 2 3 2" xfId="14495"/>
    <cellStyle name="20% - Accent1 12 2 2 2 4" xfId="10333"/>
    <cellStyle name="20% - Accent1 12 2 2 3" xfId="2136"/>
    <cellStyle name="20% - Accent1 12 2 2 3 2" xfId="6299"/>
    <cellStyle name="20% - Accent1 12 2 2 3 2 2" xfId="14653"/>
    <cellStyle name="20% - Accent1 12 2 2 3 3" xfId="10491"/>
    <cellStyle name="20% - Accent1 12 2 2 4" xfId="5105"/>
    <cellStyle name="20% - Accent1 12 2 2 4 2" xfId="13459"/>
    <cellStyle name="20% - Accent1 12 2 2 5" xfId="9297"/>
    <cellStyle name="20% - Accent1 12 2 3" xfId="1466"/>
    <cellStyle name="20% - Accent1 12 2 3 2" xfId="2137"/>
    <cellStyle name="20% - Accent1 12 2 3 2 2" xfId="6300"/>
    <cellStyle name="20% - Accent1 12 2 3 2 2 2" xfId="14654"/>
    <cellStyle name="20% - Accent1 12 2 3 2 3" xfId="10492"/>
    <cellStyle name="20% - Accent1 12 2 3 3" xfId="5629"/>
    <cellStyle name="20% - Accent1 12 2 3 3 2" xfId="13983"/>
    <cellStyle name="20% - Accent1 12 2 3 4" xfId="9821"/>
    <cellStyle name="20% - Accent1 12 2 4" xfId="2138"/>
    <cellStyle name="20% - Accent1 12 2 4 2" xfId="6301"/>
    <cellStyle name="20% - Accent1 12 2 4 2 2" xfId="14655"/>
    <cellStyle name="20% - Accent1 12 2 4 3" xfId="10493"/>
    <cellStyle name="20% - Accent1 12 2 5" xfId="4593"/>
    <cellStyle name="20% - Accent1 12 2 5 2" xfId="12947"/>
    <cellStyle name="20% - Accent1 12 2 6" xfId="8785"/>
    <cellStyle name="20% - Accent1 12 3" xfId="702"/>
    <cellStyle name="20% - Accent1 12 3 2" xfId="1738"/>
    <cellStyle name="20% - Accent1 12 3 2 2" xfId="2139"/>
    <cellStyle name="20% - Accent1 12 3 2 2 2" xfId="6302"/>
    <cellStyle name="20% - Accent1 12 3 2 2 2 2" xfId="14656"/>
    <cellStyle name="20% - Accent1 12 3 2 2 3" xfId="10494"/>
    <cellStyle name="20% - Accent1 12 3 2 3" xfId="5901"/>
    <cellStyle name="20% - Accent1 12 3 2 3 2" xfId="14255"/>
    <cellStyle name="20% - Accent1 12 3 2 4" xfId="10093"/>
    <cellStyle name="20% - Accent1 12 3 3" xfId="2140"/>
    <cellStyle name="20% - Accent1 12 3 3 2" xfId="6303"/>
    <cellStyle name="20% - Accent1 12 3 3 2 2" xfId="14657"/>
    <cellStyle name="20% - Accent1 12 3 3 3" xfId="10495"/>
    <cellStyle name="20% - Accent1 12 3 4" xfId="4865"/>
    <cellStyle name="20% - Accent1 12 3 4 2" xfId="13219"/>
    <cellStyle name="20% - Accent1 12 3 5" xfId="9057"/>
    <cellStyle name="20% - Accent1 12 4" xfId="1226"/>
    <cellStyle name="20% - Accent1 12 4 2" xfId="2141"/>
    <cellStyle name="20% - Accent1 12 4 2 2" xfId="6304"/>
    <cellStyle name="20% - Accent1 12 4 2 2 2" xfId="14658"/>
    <cellStyle name="20% - Accent1 12 4 2 3" xfId="10496"/>
    <cellStyle name="20% - Accent1 12 4 3" xfId="5389"/>
    <cellStyle name="20% - Accent1 12 4 3 2" xfId="13743"/>
    <cellStyle name="20% - Accent1 12 4 4" xfId="9581"/>
    <cellStyle name="20% - Accent1 12 5" xfId="2142"/>
    <cellStyle name="20% - Accent1 12 5 2" xfId="6305"/>
    <cellStyle name="20% - Accent1 12 5 2 2" xfId="14659"/>
    <cellStyle name="20% - Accent1 12 5 3" xfId="10497"/>
    <cellStyle name="20% - Accent1 12 6" xfId="4353"/>
    <cellStyle name="20% - Accent1 12 6 2" xfId="12707"/>
    <cellStyle name="20% - Accent1 12 7" xfId="8545"/>
    <cellStyle name="20% - Accent1 13" xfId="202"/>
    <cellStyle name="20% - Accent1 13 2" xfId="444"/>
    <cellStyle name="20% - Accent1 13 2 2" xfId="957"/>
    <cellStyle name="20% - Accent1 13 2 2 2" xfId="1993"/>
    <cellStyle name="20% - Accent1 13 2 2 2 2" xfId="2143"/>
    <cellStyle name="20% - Accent1 13 2 2 2 2 2" xfId="6306"/>
    <cellStyle name="20% - Accent1 13 2 2 2 2 2 2" xfId="14660"/>
    <cellStyle name="20% - Accent1 13 2 2 2 2 3" xfId="10498"/>
    <cellStyle name="20% - Accent1 13 2 2 2 3" xfId="6156"/>
    <cellStyle name="20% - Accent1 13 2 2 2 3 2" xfId="14510"/>
    <cellStyle name="20% - Accent1 13 2 2 2 4" xfId="10348"/>
    <cellStyle name="20% - Accent1 13 2 2 3" xfId="2144"/>
    <cellStyle name="20% - Accent1 13 2 2 3 2" xfId="6307"/>
    <cellStyle name="20% - Accent1 13 2 2 3 2 2" xfId="14661"/>
    <cellStyle name="20% - Accent1 13 2 2 3 3" xfId="10499"/>
    <cellStyle name="20% - Accent1 13 2 2 4" xfId="5120"/>
    <cellStyle name="20% - Accent1 13 2 2 4 2" xfId="13474"/>
    <cellStyle name="20% - Accent1 13 2 2 5" xfId="9312"/>
    <cellStyle name="20% - Accent1 13 2 3" xfId="1481"/>
    <cellStyle name="20% - Accent1 13 2 3 2" xfId="2145"/>
    <cellStyle name="20% - Accent1 13 2 3 2 2" xfId="6308"/>
    <cellStyle name="20% - Accent1 13 2 3 2 2 2" xfId="14662"/>
    <cellStyle name="20% - Accent1 13 2 3 2 3" xfId="10500"/>
    <cellStyle name="20% - Accent1 13 2 3 3" xfId="5644"/>
    <cellStyle name="20% - Accent1 13 2 3 3 2" xfId="13998"/>
    <cellStyle name="20% - Accent1 13 2 3 4" xfId="9836"/>
    <cellStyle name="20% - Accent1 13 2 4" xfId="2146"/>
    <cellStyle name="20% - Accent1 13 2 4 2" xfId="6309"/>
    <cellStyle name="20% - Accent1 13 2 4 2 2" xfId="14663"/>
    <cellStyle name="20% - Accent1 13 2 4 3" xfId="10501"/>
    <cellStyle name="20% - Accent1 13 2 5" xfId="4608"/>
    <cellStyle name="20% - Accent1 13 2 5 2" xfId="12962"/>
    <cellStyle name="20% - Accent1 13 2 6" xfId="8800"/>
    <cellStyle name="20% - Accent1 13 3" xfId="717"/>
    <cellStyle name="20% - Accent1 13 3 2" xfId="1753"/>
    <cellStyle name="20% - Accent1 13 3 2 2" xfId="2147"/>
    <cellStyle name="20% - Accent1 13 3 2 2 2" xfId="6310"/>
    <cellStyle name="20% - Accent1 13 3 2 2 2 2" xfId="14664"/>
    <cellStyle name="20% - Accent1 13 3 2 2 3" xfId="10502"/>
    <cellStyle name="20% - Accent1 13 3 2 3" xfId="5916"/>
    <cellStyle name="20% - Accent1 13 3 2 3 2" xfId="14270"/>
    <cellStyle name="20% - Accent1 13 3 2 4" xfId="10108"/>
    <cellStyle name="20% - Accent1 13 3 3" xfId="2148"/>
    <cellStyle name="20% - Accent1 13 3 3 2" xfId="6311"/>
    <cellStyle name="20% - Accent1 13 3 3 2 2" xfId="14665"/>
    <cellStyle name="20% - Accent1 13 3 3 3" xfId="10503"/>
    <cellStyle name="20% - Accent1 13 3 4" xfId="4880"/>
    <cellStyle name="20% - Accent1 13 3 4 2" xfId="13234"/>
    <cellStyle name="20% - Accent1 13 3 5" xfId="9072"/>
    <cellStyle name="20% - Accent1 13 4" xfId="1241"/>
    <cellStyle name="20% - Accent1 13 4 2" xfId="2149"/>
    <cellStyle name="20% - Accent1 13 4 2 2" xfId="6312"/>
    <cellStyle name="20% - Accent1 13 4 2 2 2" xfId="14666"/>
    <cellStyle name="20% - Accent1 13 4 2 3" xfId="10504"/>
    <cellStyle name="20% - Accent1 13 4 3" xfId="5404"/>
    <cellStyle name="20% - Accent1 13 4 3 2" xfId="13758"/>
    <cellStyle name="20% - Accent1 13 4 4" xfId="9596"/>
    <cellStyle name="20% - Accent1 13 5" xfId="2150"/>
    <cellStyle name="20% - Accent1 13 5 2" xfId="6313"/>
    <cellStyle name="20% - Accent1 13 5 2 2" xfId="14667"/>
    <cellStyle name="20% - Accent1 13 5 3" xfId="10505"/>
    <cellStyle name="20% - Accent1 13 6" xfId="4368"/>
    <cellStyle name="20% - Accent1 13 6 2" xfId="12722"/>
    <cellStyle name="20% - Accent1 13 7" xfId="8560"/>
    <cellStyle name="20% - Accent1 14" xfId="216"/>
    <cellStyle name="20% - Accent1 14 2" xfId="458"/>
    <cellStyle name="20% - Accent1 14 2 2" xfId="971"/>
    <cellStyle name="20% - Accent1 14 2 2 2" xfId="2007"/>
    <cellStyle name="20% - Accent1 14 2 2 2 2" xfId="2151"/>
    <cellStyle name="20% - Accent1 14 2 2 2 2 2" xfId="6314"/>
    <cellStyle name="20% - Accent1 14 2 2 2 2 2 2" xfId="14668"/>
    <cellStyle name="20% - Accent1 14 2 2 2 2 3" xfId="10506"/>
    <cellStyle name="20% - Accent1 14 2 2 2 3" xfId="6170"/>
    <cellStyle name="20% - Accent1 14 2 2 2 3 2" xfId="14524"/>
    <cellStyle name="20% - Accent1 14 2 2 2 4" xfId="10362"/>
    <cellStyle name="20% - Accent1 14 2 2 3" xfId="2152"/>
    <cellStyle name="20% - Accent1 14 2 2 3 2" xfId="6315"/>
    <cellStyle name="20% - Accent1 14 2 2 3 2 2" xfId="14669"/>
    <cellStyle name="20% - Accent1 14 2 2 3 3" xfId="10507"/>
    <cellStyle name="20% - Accent1 14 2 2 4" xfId="5134"/>
    <cellStyle name="20% - Accent1 14 2 2 4 2" xfId="13488"/>
    <cellStyle name="20% - Accent1 14 2 2 5" xfId="9326"/>
    <cellStyle name="20% - Accent1 14 2 3" xfId="1495"/>
    <cellStyle name="20% - Accent1 14 2 3 2" xfId="2153"/>
    <cellStyle name="20% - Accent1 14 2 3 2 2" xfId="6316"/>
    <cellStyle name="20% - Accent1 14 2 3 2 2 2" xfId="14670"/>
    <cellStyle name="20% - Accent1 14 2 3 2 3" xfId="10508"/>
    <cellStyle name="20% - Accent1 14 2 3 3" xfId="5658"/>
    <cellStyle name="20% - Accent1 14 2 3 3 2" xfId="14012"/>
    <cellStyle name="20% - Accent1 14 2 3 4" xfId="9850"/>
    <cellStyle name="20% - Accent1 14 2 4" xfId="2154"/>
    <cellStyle name="20% - Accent1 14 2 4 2" xfId="6317"/>
    <cellStyle name="20% - Accent1 14 2 4 2 2" xfId="14671"/>
    <cellStyle name="20% - Accent1 14 2 4 3" xfId="10509"/>
    <cellStyle name="20% - Accent1 14 2 5" xfId="4622"/>
    <cellStyle name="20% - Accent1 14 2 5 2" xfId="12976"/>
    <cellStyle name="20% - Accent1 14 2 6" xfId="8814"/>
    <cellStyle name="20% - Accent1 14 3" xfId="731"/>
    <cellStyle name="20% - Accent1 14 3 2" xfId="1767"/>
    <cellStyle name="20% - Accent1 14 3 2 2" xfId="2155"/>
    <cellStyle name="20% - Accent1 14 3 2 2 2" xfId="6318"/>
    <cellStyle name="20% - Accent1 14 3 2 2 2 2" xfId="14672"/>
    <cellStyle name="20% - Accent1 14 3 2 2 3" xfId="10510"/>
    <cellStyle name="20% - Accent1 14 3 2 3" xfId="5930"/>
    <cellStyle name="20% - Accent1 14 3 2 3 2" xfId="14284"/>
    <cellStyle name="20% - Accent1 14 3 2 4" xfId="10122"/>
    <cellStyle name="20% - Accent1 14 3 3" xfId="2156"/>
    <cellStyle name="20% - Accent1 14 3 3 2" xfId="6319"/>
    <cellStyle name="20% - Accent1 14 3 3 2 2" xfId="14673"/>
    <cellStyle name="20% - Accent1 14 3 3 3" xfId="10511"/>
    <cellStyle name="20% - Accent1 14 3 4" xfId="4894"/>
    <cellStyle name="20% - Accent1 14 3 4 2" xfId="13248"/>
    <cellStyle name="20% - Accent1 14 3 5" xfId="9086"/>
    <cellStyle name="20% - Accent1 14 4" xfId="1255"/>
    <cellStyle name="20% - Accent1 14 4 2" xfId="2157"/>
    <cellStyle name="20% - Accent1 14 4 2 2" xfId="6320"/>
    <cellStyle name="20% - Accent1 14 4 2 2 2" xfId="14674"/>
    <cellStyle name="20% - Accent1 14 4 2 3" xfId="10512"/>
    <cellStyle name="20% - Accent1 14 4 3" xfId="5418"/>
    <cellStyle name="20% - Accent1 14 4 3 2" xfId="13772"/>
    <cellStyle name="20% - Accent1 14 4 4" xfId="9610"/>
    <cellStyle name="20% - Accent1 14 5" xfId="2158"/>
    <cellStyle name="20% - Accent1 14 5 2" xfId="6321"/>
    <cellStyle name="20% - Accent1 14 5 2 2" xfId="14675"/>
    <cellStyle name="20% - Accent1 14 5 3" xfId="10513"/>
    <cellStyle name="20% - Accent1 14 6" xfId="4382"/>
    <cellStyle name="20% - Accent1 14 6 2" xfId="12736"/>
    <cellStyle name="20% - Accent1 14 7" xfId="8574"/>
    <cellStyle name="20% - Accent1 15" xfId="230"/>
    <cellStyle name="20% - Accent1 15 2" xfId="472"/>
    <cellStyle name="20% - Accent1 15 2 2" xfId="985"/>
    <cellStyle name="20% - Accent1 15 2 2 2" xfId="2021"/>
    <cellStyle name="20% - Accent1 15 2 2 2 2" xfId="2159"/>
    <cellStyle name="20% - Accent1 15 2 2 2 2 2" xfId="6322"/>
    <cellStyle name="20% - Accent1 15 2 2 2 2 2 2" xfId="14676"/>
    <cellStyle name="20% - Accent1 15 2 2 2 2 3" xfId="10514"/>
    <cellStyle name="20% - Accent1 15 2 2 2 3" xfId="6184"/>
    <cellStyle name="20% - Accent1 15 2 2 2 3 2" xfId="14538"/>
    <cellStyle name="20% - Accent1 15 2 2 2 4" xfId="10376"/>
    <cellStyle name="20% - Accent1 15 2 2 3" xfId="2160"/>
    <cellStyle name="20% - Accent1 15 2 2 3 2" xfId="6323"/>
    <cellStyle name="20% - Accent1 15 2 2 3 2 2" xfId="14677"/>
    <cellStyle name="20% - Accent1 15 2 2 3 3" xfId="10515"/>
    <cellStyle name="20% - Accent1 15 2 2 4" xfId="5148"/>
    <cellStyle name="20% - Accent1 15 2 2 4 2" xfId="13502"/>
    <cellStyle name="20% - Accent1 15 2 2 5" xfId="9340"/>
    <cellStyle name="20% - Accent1 15 2 3" xfId="1509"/>
    <cellStyle name="20% - Accent1 15 2 3 2" xfId="2161"/>
    <cellStyle name="20% - Accent1 15 2 3 2 2" xfId="6324"/>
    <cellStyle name="20% - Accent1 15 2 3 2 2 2" xfId="14678"/>
    <cellStyle name="20% - Accent1 15 2 3 2 3" xfId="10516"/>
    <cellStyle name="20% - Accent1 15 2 3 3" xfId="5672"/>
    <cellStyle name="20% - Accent1 15 2 3 3 2" xfId="14026"/>
    <cellStyle name="20% - Accent1 15 2 3 4" xfId="9864"/>
    <cellStyle name="20% - Accent1 15 2 4" xfId="2162"/>
    <cellStyle name="20% - Accent1 15 2 4 2" xfId="6325"/>
    <cellStyle name="20% - Accent1 15 2 4 2 2" xfId="14679"/>
    <cellStyle name="20% - Accent1 15 2 4 3" xfId="10517"/>
    <cellStyle name="20% - Accent1 15 2 5" xfId="4636"/>
    <cellStyle name="20% - Accent1 15 2 5 2" xfId="12990"/>
    <cellStyle name="20% - Accent1 15 2 6" xfId="8828"/>
    <cellStyle name="20% - Accent1 15 3" xfId="745"/>
    <cellStyle name="20% - Accent1 15 3 2" xfId="1781"/>
    <cellStyle name="20% - Accent1 15 3 2 2" xfId="2163"/>
    <cellStyle name="20% - Accent1 15 3 2 2 2" xfId="6326"/>
    <cellStyle name="20% - Accent1 15 3 2 2 2 2" xfId="14680"/>
    <cellStyle name="20% - Accent1 15 3 2 2 3" xfId="10518"/>
    <cellStyle name="20% - Accent1 15 3 2 3" xfId="5944"/>
    <cellStyle name="20% - Accent1 15 3 2 3 2" xfId="14298"/>
    <cellStyle name="20% - Accent1 15 3 2 4" xfId="10136"/>
    <cellStyle name="20% - Accent1 15 3 3" xfId="2164"/>
    <cellStyle name="20% - Accent1 15 3 3 2" xfId="6327"/>
    <cellStyle name="20% - Accent1 15 3 3 2 2" xfId="14681"/>
    <cellStyle name="20% - Accent1 15 3 3 3" xfId="10519"/>
    <cellStyle name="20% - Accent1 15 3 4" xfId="4908"/>
    <cellStyle name="20% - Accent1 15 3 4 2" xfId="13262"/>
    <cellStyle name="20% - Accent1 15 3 5" xfId="9100"/>
    <cellStyle name="20% - Accent1 15 4" xfId="1269"/>
    <cellStyle name="20% - Accent1 15 4 2" xfId="2165"/>
    <cellStyle name="20% - Accent1 15 4 2 2" xfId="6328"/>
    <cellStyle name="20% - Accent1 15 4 2 2 2" xfId="14682"/>
    <cellStyle name="20% - Accent1 15 4 2 3" xfId="10520"/>
    <cellStyle name="20% - Accent1 15 4 3" xfId="5432"/>
    <cellStyle name="20% - Accent1 15 4 3 2" xfId="13786"/>
    <cellStyle name="20% - Accent1 15 4 4" xfId="9624"/>
    <cellStyle name="20% - Accent1 15 5" xfId="2166"/>
    <cellStyle name="20% - Accent1 15 5 2" xfId="6329"/>
    <cellStyle name="20% - Accent1 15 5 2 2" xfId="14683"/>
    <cellStyle name="20% - Accent1 15 5 3" xfId="10521"/>
    <cellStyle name="20% - Accent1 15 6" xfId="4396"/>
    <cellStyle name="20% - Accent1 15 6 2" xfId="12750"/>
    <cellStyle name="20% - Accent1 15 7" xfId="8588"/>
    <cellStyle name="20% - Accent1 16" xfId="244"/>
    <cellStyle name="20% - Accent1 16 2" xfId="486"/>
    <cellStyle name="20% - Accent1 16 2 2" xfId="999"/>
    <cellStyle name="20% - Accent1 16 2 2 2" xfId="2035"/>
    <cellStyle name="20% - Accent1 16 2 2 2 2" xfId="2167"/>
    <cellStyle name="20% - Accent1 16 2 2 2 2 2" xfId="6330"/>
    <cellStyle name="20% - Accent1 16 2 2 2 2 2 2" xfId="14684"/>
    <cellStyle name="20% - Accent1 16 2 2 2 2 3" xfId="10522"/>
    <cellStyle name="20% - Accent1 16 2 2 2 3" xfId="6198"/>
    <cellStyle name="20% - Accent1 16 2 2 2 3 2" xfId="14552"/>
    <cellStyle name="20% - Accent1 16 2 2 2 4" xfId="10390"/>
    <cellStyle name="20% - Accent1 16 2 2 3" xfId="2168"/>
    <cellStyle name="20% - Accent1 16 2 2 3 2" xfId="6331"/>
    <cellStyle name="20% - Accent1 16 2 2 3 2 2" xfId="14685"/>
    <cellStyle name="20% - Accent1 16 2 2 3 3" xfId="10523"/>
    <cellStyle name="20% - Accent1 16 2 2 4" xfId="5162"/>
    <cellStyle name="20% - Accent1 16 2 2 4 2" xfId="13516"/>
    <cellStyle name="20% - Accent1 16 2 2 5" xfId="9354"/>
    <cellStyle name="20% - Accent1 16 2 3" xfId="1523"/>
    <cellStyle name="20% - Accent1 16 2 3 2" xfId="2169"/>
    <cellStyle name="20% - Accent1 16 2 3 2 2" xfId="6332"/>
    <cellStyle name="20% - Accent1 16 2 3 2 2 2" xfId="14686"/>
    <cellStyle name="20% - Accent1 16 2 3 2 3" xfId="10524"/>
    <cellStyle name="20% - Accent1 16 2 3 3" xfId="5686"/>
    <cellStyle name="20% - Accent1 16 2 3 3 2" xfId="14040"/>
    <cellStyle name="20% - Accent1 16 2 3 4" xfId="9878"/>
    <cellStyle name="20% - Accent1 16 2 4" xfId="2170"/>
    <cellStyle name="20% - Accent1 16 2 4 2" xfId="6333"/>
    <cellStyle name="20% - Accent1 16 2 4 2 2" xfId="14687"/>
    <cellStyle name="20% - Accent1 16 2 4 3" xfId="10525"/>
    <cellStyle name="20% - Accent1 16 2 5" xfId="4650"/>
    <cellStyle name="20% - Accent1 16 2 5 2" xfId="13004"/>
    <cellStyle name="20% - Accent1 16 2 6" xfId="8842"/>
    <cellStyle name="20% - Accent1 16 3" xfId="759"/>
    <cellStyle name="20% - Accent1 16 3 2" xfId="1795"/>
    <cellStyle name="20% - Accent1 16 3 2 2" xfId="2171"/>
    <cellStyle name="20% - Accent1 16 3 2 2 2" xfId="6334"/>
    <cellStyle name="20% - Accent1 16 3 2 2 2 2" xfId="14688"/>
    <cellStyle name="20% - Accent1 16 3 2 2 3" xfId="10526"/>
    <cellStyle name="20% - Accent1 16 3 2 3" xfId="5958"/>
    <cellStyle name="20% - Accent1 16 3 2 3 2" xfId="14312"/>
    <cellStyle name="20% - Accent1 16 3 2 4" xfId="10150"/>
    <cellStyle name="20% - Accent1 16 3 3" xfId="2172"/>
    <cellStyle name="20% - Accent1 16 3 3 2" xfId="6335"/>
    <cellStyle name="20% - Accent1 16 3 3 2 2" xfId="14689"/>
    <cellStyle name="20% - Accent1 16 3 3 3" xfId="10527"/>
    <cellStyle name="20% - Accent1 16 3 4" xfId="4922"/>
    <cellStyle name="20% - Accent1 16 3 4 2" xfId="13276"/>
    <cellStyle name="20% - Accent1 16 3 5" xfId="9114"/>
    <cellStyle name="20% - Accent1 16 4" xfId="1283"/>
    <cellStyle name="20% - Accent1 16 4 2" xfId="2173"/>
    <cellStyle name="20% - Accent1 16 4 2 2" xfId="6336"/>
    <cellStyle name="20% - Accent1 16 4 2 2 2" xfId="14690"/>
    <cellStyle name="20% - Accent1 16 4 2 3" xfId="10528"/>
    <cellStyle name="20% - Accent1 16 4 3" xfId="5446"/>
    <cellStyle name="20% - Accent1 16 4 3 2" xfId="13800"/>
    <cellStyle name="20% - Accent1 16 4 4" xfId="9638"/>
    <cellStyle name="20% - Accent1 16 5" xfId="2174"/>
    <cellStyle name="20% - Accent1 16 5 2" xfId="6337"/>
    <cellStyle name="20% - Accent1 16 5 2 2" xfId="14691"/>
    <cellStyle name="20% - Accent1 16 5 3" xfId="10529"/>
    <cellStyle name="20% - Accent1 16 6" xfId="4410"/>
    <cellStyle name="20% - Accent1 16 6 2" xfId="12764"/>
    <cellStyle name="20% - Accent1 16 7" xfId="8602"/>
    <cellStyle name="20% - Accent1 17" xfId="260"/>
    <cellStyle name="20% - Accent1 17 2" xfId="500"/>
    <cellStyle name="20% - Accent1 17 2 2" xfId="1013"/>
    <cellStyle name="20% - Accent1 17 2 2 2" xfId="2049"/>
    <cellStyle name="20% - Accent1 17 2 2 2 2" xfId="2175"/>
    <cellStyle name="20% - Accent1 17 2 2 2 2 2" xfId="6338"/>
    <cellStyle name="20% - Accent1 17 2 2 2 2 2 2" xfId="14692"/>
    <cellStyle name="20% - Accent1 17 2 2 2 2 3" xfId="10530"/>
    <cellStyle name="20% - Accent1 17 2 2 2 3" xfId="6212"/>
    <cellStyle name="20% - Accent1 17 2 2 2 3 2" xfId="14566"/>
    <cellStyle name="20% - Accent1 17 2 2 2 4" xfId="10404"/>
    <cellStyle name="20% - Accent1 17 2 2 3" xfId="2176"/>
    <cellStyle name="20% - Accent1 17 2 2 3 2" xfId="6339"/>
    <cellStyle name="20% - Accent1 17 2 2 3 2 2" xfId="14693"/>
    <cellStyle name="20% - Accent1 17 2 2 3 3" xfId="10531"/>
    <cellStyle name="20% - Accent1 17 2 2 4" xfId="5176"/>
    <cellStyle name="20% - Accent1 17 2 2 4 2" xfId="13530"/>
    <cellStyle name="20% - Accent1 17 2 2 5" xfId="9368"/>
    <cellStyle name="20% - Accent1 17 2 3" xfId="1537"/>
    <cellStyle name="20% - Accent1 17 2 3 2" xfId="2177"/>
    <cellStyle name="20% - Accent1 17 2 3 2 2" xfId="6340"/>
    <cellStyle name="20% - Accent1 17 2 3 2 2 2" xfId="14694"/>
    <cellStyle name="20% - Accent1 17 2 3 2 3" xfId="10532"/>
    <cellStyle name="20% - Accent1 17 2 3 3" xfId="5700"/>
    <cellStyle name="20% - Accent1 17 2 3 3 2" xfId="14054"/>
    <cellStyle name="20% - Accent1 17 2 3 4" xfId="9892"/>
    <cellStyle name="20% - Accent1 17 2 4" xfId="2178"/>
    <cellStyle name="20% - Accent1 17 2 4 2" xfId="6341"/>
    <cellStyle name="20% - Accent1 17 2 4 2 2" xfId="14695"/>
    <cellStyle name="20% - Accent1 17 2 4 3" xfId="10533"/>
    <cellStyle name="20% - Accent1 17 2 5" xfId="4664"/>
    <cellStyle name="20% - Accent1 17 2 5 2" xfId="13018"/>
    <cellStyle name="20% - Accent1 17 2 6" xfId="8856"/>
    <cellStyle name="20% - Accent1 17 3" xfId="773"/>
    <cellStyle name="20% - Accent1 17 3 2" xfId="1809"/>
    <cellStyle name="20% - Accent1 17 3 2 2" xfId="2179"/>
    <cellStyle name="20% - Accent1 17 3 2 2 2" xfId="6342"/>
    <cellStyle name="20% - Accent1 17 3 2 2 2 2" xfId="14696"/>
    <cellStyle name="20% - Accent1 17 3 2 2 3" xfId="10534"/>
    <cellStyle name="20% - Accent1 17 3 2 3" xfId="5972"/>
    <cellStyle name="20% - Accent1 17 3 2 3 2" xfId="14326"/>
    <cellStyle name="20% - Accent1 17 3 2 4" xfId="10164"/>
    <cellStyle name="20% - Accent1 17 3 3" xfId="2180"/>
    <cellStyle name="20% - Accent1 17 3 3 2" xfId="6343"/>
    <cellStyle name="20% - Accent1 17 3 3 2 2" xfId="14697"/>
    <cellStyle name="20% - Accent1 17 3 3 3" xfId="10535"/>
    <cellStyle name="20% - Accent1 17 3 4" xfId="4936"/>
    <cellStyle name="20% - Accent1 17 3 4 2" xfId="13290"/>
    <cellStyle name="20% - Accent1 17 3 5" xfId="9128"/>
    <cellStyle name="20% - Accent1 17 4" xfId="1297"/>
    <cellStyle name="20% - Accent1 17 4 2" xfId="2181"/>
    <cellStyle name="20% - Accent1 17 4 2 2" xfId="6344"/>
    <cellStyle name="20% - Accent1 17 4 2 2 2" xfId="14698"/>
    <cellStyle name="20% - Accent1 17 4 2 3" xfId="10536"/>
    <cellStyle name="20% - Accent1 17 4 3" xfId="5460"/>
    <cellStyle name="20% - Accent1 17 4 3 2" xfId="13814"/>
    <cellStyle name="20% - Accent1 17 4 4" xfId="9652"/>
    <cellStyle name="20% - Accent1 17 5" xfId="2182"/>
    <cellStyle name="20% - Accent1 17 5 2" xfId="6345"/>
    <cellStyle name="20% - Accent1 17 5 2 2" xfId="14699"/>
    <cellStyle name="20% - Accent1 17 5 3" xfId="10537"/>
    <cellStyle name="20% - Accent1 17 6" xfId="4424"/>
    <cellStyle name="20% - Accent1 17 6 2" xfId="12778"/>
    <cellStyle name="20% - Accent1 17 7" xfId="8616"/>
    <cellStyle name="20% - Accent1 18" xfId="272"/>
    <cellStyle name="20% - Accent1 18 2" xfId="785"/>
    <cellStyle name="20% - Accent1 18 2 2" xfId="1821"/>
    <cellStyle name="20% - Accent1 18 2 2 2" xfId="2183"/>
    <cellStyle name="20% - Accent1 18 2 2 2 2" xfId="6346"/>
    <cellStyle name="20% - Accent1 18 2 2 2 2 2" xfId="14700"/>
    <cellStyle name="20% - Accent1 18 2 2 2 3" xfId="10538"/>
    <cellStyle name="20% - Accent1 18 2 2 3" xfId="5984"/>
    <cellStyle name="20% - Accent1 18 2 2 3 2" xfId="14338"/>
    <cellStyle name="20% - Accent1 18 2 2 4" xfId="10176"/>
    <cellStyle name="20% - Accent1 18 2 3" xfId="2184"/>
    <cellStyle name="20% - Accent1 18 2 3 2" xfId="6347"/>
    <cellStyle name="20% - Accent1 18 2 3 2 2" xfId="14701"/>
    <cellStyle name="20% - Accent1 18 2 3 3" xfId="10539"/>
    <cellStyle name="20% - Accent1 18 2 4" xfId="4948"/>
    <cellStyle name="20% - Accent1 18 2 4 2" xfId="13302"/>
    <cellStyle name="20% - Accent1 18 2 5" xfId="9140"/>
    <cellStyle name="20% - Accent1 18 3" xfId="1309"/>
    <cellStyle name="20% - Accent1 18 3 2" xfId="2185"/>
    <cellStyle name="20% - Accent1 18 3 2 2" xfId="6348"/>
    <cellStyle name="20% - Accent1 18 3 2 2 2" xfId="14702"/>
    <cellStyle name="20% - Accent1 18 3 2 3" xfId="10540"/>
    <cellStyle name="20% - Accent1 18 3 3" xfId="5472"/>
    <cellStyle name="20% - Accent1 18 3 3 2" xfId="13826"/>
    <cellStyle name="20% - Accent1 18 3 4" xfId="9664"/>
    <cellStyle name="20% - Accent1 18 4" xfId="2186"/>
    <cellStyle name="20% - Accent1 18 4 2" xfId="6349"/>
    <cellStyle name="20% - Accent1 18 4 2 2" xfId="14703"/>
    <cellStyle name="20% - Accent1 18 4 3" xfId="10541"/>
    <cellStyle name="20% - Accent1 18 5" xfId="4436"/>
    <cellStyle name="20% - Accent1 18 5 2" xfId="12790"/>
    <cellStyle name="20% - Accent1 18 6" xfId="8628"/>
    <cellStyle name="20% - Accent1 19" xfId="516"/>
    <cellStyle name="20% - Accent1 19 2" xfId="1029"/>
    <cellStyle name="20% - Accent1 19 2 2" xfId="2065"/>
    <cellStyle name="20% - Accent1 19 2 2 2" xfId="2187"/>
    <cellStyle name="20% - Accent1 19 2 2 2 2" xfId="6350"/>
    <cellStyle name="20% - Accent1 19 2 2 2 2 2" xfId="14704"/>
    <cellStyle name="20% - Accent1 19 2 2 2 3" xfId="10542"/>
    <cellStyle name="20% - Accent1 19 2 2 3" xfId="6228"/>
    <cellStyle name="20% - Accent1 19 2 2 3 2" xfId="14582"/>
    <cellStyle name="20% - Accent1 19 2 2 4" xfId="10420"/>
    <cellStyle name="20% - Accent1 19 2 3" xfId="2188"/>
    <cellStyle name="20% - Accent1 19 2 3 2" xfId="6351"/>
    <cellStyle name="20% - Accent1 19 2 3 2 2" xfId="14705"/>
    <cellStyle name="20% - Accent1 19 2 3 3" xfId="10543"/>
    <cellStyle name="20% - Accent1 19 2 4" xfId="5192"/>
    <cellStyle name="20% - Accent1 19 2 4 2" xfId="13546"/>
    <cellStyle name="20% - Accent1 19 2 5" xfId="9384"/>
    <cellStyle name="20% - Accent1 19 3" xfId="1553"/>
    <cellStyle name="20% - Accent1 19 3 2" xfId="2189"/>
    <cellStyle name="20% - Accent1 19 3 2 2" xfId="6352"/>
    <cellStyle name="20% - Accent1 19 3 2 2 2" xfId="14706"/>
    <cellStyle name="20% - Accent1 19 3 2 3" xfId="10544"/>
    <cellStyle name="20% - Accent1 19 3 3" xfId="5716"/>
    <cellStyle name="20% - Accent1 19 3 3 2" xfId="14070"/>
    <cellStyle name="20% - Accent1 19 3 4" xfId="9908"/>
    <cellStyle name="20% - Accent1 19 4" xfId="2190"/>
    <cellStyle name="20% - Accent1 19 4 2" xfId="6353"/>
    <cellStyle name="20% - Accent1 19 4 2 2" xfId="14707"/>
    <cellStyle name="20% - Accent1 19 4 3" xfId="10545"/>
    <cellStyle name="20% - Accent1 19 5" xfId="4680"/>
    <cellStyle name="20% - Accent1 19 5 2" xfId="13034"/>
    <cellStyle name="20% - Accent1 19 6" xfId="8872"/>
    <cellStyle name="20% - Accent1 2" xfId="45"/>
    <cellStyle name="20% - Accent1 2 2" xfId="288"/>
    <cellStyle name="20% - Accent1 2 2 2" xfId="801"/>
    <cellStyle name="20% - Accent1 2 2 2 2" xfId="1837"/>
    <cellStyle name="20% - Accent1 2 2 2 2 2" xfId="2191"/>
    <cellStyle name="20% - Accent1 2 2 2 2 2 2" xfId="6354"/>
    <cellStyle name="20% - Accent1 2 2 2 2 2 2 2" xfId="14708"/>
    <cellStyle name="20% - Accent1 2 2 2 2 2 3" xfId="10546"/>
    <cellStyle name="20% - Accent1 2 2 2 2 3" xfId="6000"/>
    <cellStyle name="20% - Accent1 2 2 2 2 3 2" xfId="14354"/>
    <cellStyle name="20% - Accent1 2 2 2 2 4" xfId="10192"/>
    <cellStyle name="20% - Accent1 2 2 2 3" xfId="2192"/>
    <cellStyle name="20% - Accent1 2 2 2 3 2" xfId="6355"/>
    <cellStyle name="20% - Accent1 2 2 2 3 2 2" xfId="14709"/>
    <cellStyle name="20% - Accent1 2 2 2 3 3" xfId="10547"/>
    <cellStyle name="20% - Accent1 2 2 2 4" xfId="4964"/>
    <cellStyle name="20% - Accent1 2 2 2 4 2" xfId="13318"/>
    <cellStyle name="20% - Accent1 2 2 2 5" xfId="9156"/>
    <cellStyle name="20% - Accent1 2 2 3" xfId="1325"/>
    <cellStyle name="20% - Accent1 2 2 3 2" xfId="2193"/>
    <cellStyle name="20% - Accent1 2 2 3 2 2" xfId="6356"/>
    <cellStyle name="20% - Accent1 2 2 3 2 2 2" xfId="14710"/>
    <cellStyle name="20% - Accent1 2 2 3 2 3" xfId="10548"/>
    <cellStyle name="20% - Accent1 2 2 3 3" xfId="5488"/>
    <cellStyle name="20% - Accent1 2 2 3 3 2" xfId="13842"/>
    <cellStyle name="20% - Accent1 2 2 3 4" xfId="9680"/>
    <cellStyle name="20% - Accent1 2 2 4" xfId="2194"/>
    <cellStyle name="20% - Accent1 2 2 4 2" xfId="6357"/>
    <cellStyle name="20% - Accent1 2 2 4 2 2" xfId="14711"/>
    <cellStyle name="20% - Accent1 2 2 4 3" xfId="10549"/>
    <cellStyle name="20% - Accent1 2 2 5" xfId="4452"/>
    <cellStyle name="20% - Accent1 2 2 5 2" xfId="12806"/>
    <cellStyle name="20% - Accent1 2 2 6" xfId="8644"/>
    <cellStyle name="20% - Accent1 2 3" xfId="561"/>
    <cellStyle name="20% - Accent1 2 3 2" xfId="1597"/>
    <cellStyle name="20% - Accent1 2 3 2 2" xfId="2195"/>
    <cellStyle name="20% - Accent1 2 3 2 2 2" xfId="6358"/>
    <cellStyle name="20% - Accent1 2 3 2 2 2 2" xfId="14712"/>
    <cellStyle name="20% - Accent1 2 3 2 2 3" xfId="10550"/>
    <cellStyle name="20% - Accent1 2 3 2 3" xfId="5760"/>
    <cellStyle name="20% - Accent1 2 3 2 3 2" xfId="14114"/>
    <cellStyle name="20% - Accent1 2 3 2 4" xfId="9952"/>
    <cellStyle name="20% - Accent1 2 3 3" xfId="2196"/>
    <cellStyle name="20% - Accent1 2 3 3 2" xfId="6359"/>
    <cellStyle name="20% - Accent1 2 3 3 2 2" xfId="14713"/>
    <cellStyle name="20% - Accent1 2 3 3 3" xfId="10551"/>
    <cellStyle name="20% - Accent1 2 3 4" xfId="4724"/>
    <cellStyle name="20% - Accent1 2 3 4 2" xfId="13078"/>
    <cellStyle name="20% - Accent1 2 3 5" xfId="8916"/>
    <cellStyle name="20% - Accent1 2 4" xfId="1085"/>
    <cellStyle name="20% - Accent1 2 4 2" xfId="2197"/>
    <cellStyle name="20% - Accent1 2 4 2 2" xfId="6360"/>
    <cellStyle name="20% - Accent1 2 4 2 2 2" xfId="14714"/>
    <cellStyle name="20% - Accent1 2 4 2 3" xfId="10552"/>
    <cellStyle name="20% - Accent1 2 4 3" xfId="5248"/>
    <cellStyle name="20% - Accent1 2 4 3 2" xfId="13602"/>
    <cellStyle name="20% - Accent1 2 4 4" xfId="9440"/>
    <cellStyle name="20% - Accent1 2 5" xfId="2198"/>
    <cellStyle name="20% - Accent1 2 5 2" xfId="6361"/>
    <cellStyle name="20% - Accent1 2 5 2 2" xfId="14715"/>
    <cellStyle name="20% - Accent1 2 5 3" xfId="10553"/>
    <cellStyle name="20% - Accent1 2 6" xfId="4212"/>
    <cellStyle name="20% - Accent1 2 6 2" xfId="12566"/>
    <cellStyle name="20% - Accent1 2 7" xfId="8404"/>
    <cellStyle name="20% - Accent1 20" xfId="530"/>
    <cellStyle name="20% - Accent1 20 2" xfId="1043"/>
    <cellStyle name="20% - Accent1 20 2 2" xfId="2079"/>
    <cellStyle name="20% - Accent1 20 2 2 2" xfId="2199"/>
    <cellStyle name="20% - Accent1 20 2 2 2 2" xfId="6362"/>
    <cellStyle name="20% - Accent1 20 2 2 2 2 2" xfId="14716"/>
    <cellStyle name="20% - Accent1 20 2 2 2 3" xfId="10554"/>
    <cellStyle name="20% - Accent1 20 2 2 3" xfId="6242"/>
    <cellStyle name="20% - Accent1 20 2 2 3 2" xfId="14596"/>
    <cellStyle name="20% - Accent1 20 2 2 4" xfId="10434"/>
    <cellStyle name="20% - Accent1 20 2 3" xfId="2200"/>
    <cellStyle name="20% - Accent1 20 2 3 2" xfId="6363"/>
    <cellStyle name="20% - Accent1 20 2 3 2 2" xfId="14717"/>
    <cellStyle name="20% - Accent1 20 2 3 3" xfId="10555"/>
    <cellStyle name="20% - Accent1 20 2 4" xfId="5206"/>
    <cellStyle name="20% - Accent1 20 2 4 2" xfId="13560"/>
    <cellStyle name="20% - Accent1 20 2 5" xfId="9398"/>
    <cellStyle name="20% - Accent1 20 3" xfId="1567"/>
    <cellStyle name="20% - Accent1 20 3 2" xfId="2201"/>
    <cellStyle name="20% - Accent1 20 3 2 2" xfId="6364"/>
    <cellStyle name="20% - Accent1 20 3 2 2 2" xfId="14718"/>
    <cellStyle name="20% - Accent1 20 3 2 3" xfId="10556"/>
    <cellStyle name="20% - Accent1 20 3 3" xfId="5730"/>
    <cellStyle name="20% - Accent1 20 3 3 2" xfId="14084"/>
    <cellStyle name="20% - Accent1 20 3 4" xfId="9922"/>
    <cellStyle name="20% - Accent1 20 4" xfId="2202"/>
    <cellStyle name="20% - Accent1 20 4 2" xfId="6365"/>
    <cellStyle name="20% - Accent1 20 4 2 2" xfId="14719"/>
    <cellStyle name="20% - Accent1 20 4 3" xfId="10557"/>
    <cellStyle name="20% - Accent1 20 5" xfId="4694"/>
    <cellStyle name="20% - Accent1 20 5 2" xfId="13048"/>
    <cellStyle name="20% - Accent1 20 6" xfId="8886"/>
    <cellStyle name="20% - Accent1 21" xfId="1057"/>
    <cellStyle name="20% - Accent1 21 2" xfId="2093"/>
    <cellStyle name="20% - Accent1 21 2 2" xfId="2203"/>
    <cellStyle name="20% - Accent1 21 2 2 2" xfId="6366"/>
    <cellStyle name="20% - Accent1 21 2 2 2 2" xfId="14720"/>
    <cellStyle name="20% - Accent1 21 2 2 3" xfId="10558"/>
    <cellStyle name="20% - Accent1 21 2 3" xfId="6256"/>
    <cellStyle name="20% - Accent1 21 2 3 2" xfId="14610"/>
    <cellStyle name="20% - Accent1 21 2 4" xfId="10448"/>
    <cellStyle name="20% - Accent1 21 3" xfId="2204"/>
    <cellStyle name="20% - Accent1 21 3 2" xfId="6367"/>
    <cellStyle name="20% - Accent1 21 3 2 2" xfId="14721"/>
    <cellStyle name="20% - Accent1 21 3 3" xfId="10559"/>
    <cellStyle name="20% - Accent1 21 4" xfId="5220"/>
    <cellStyle name="20% - Accent1 21 4 2" xfId="13574"/>
    <cellStyle name="20% - Accent1 21 5" xfId="9412"/>
    <cellStyle name="20% - Accent1 22" xfId="544"/>
    <cellStyle name="20% - Accent1 22 2" xfId="1581"/>
    <cellStyle name="20% - Accent1 22 2 2" xfId="2205"/>
    <cellStyle name="20% - Accent1 22 2 2 2" xfId="6368"/>
    <cellStyle name="20% - Accent1 22 2 2 2 2" xfId="14722"/>
    <cellStyle name="20% - Accent1 22 2 2 3" xfId="10560"/>
    <cellStyle name="20% - Accent1 22 2 3" xfId="5744"/>
    <cellStyle name="20% - Accent1 22 2 3 2" xfId="14098"/>
    <cellStyle name="20% - Accent1 22 2 4" xfId="9936"/>
    <cellStyle name="20% - Accent1 22 3" xfId="2206"/>
    <cellStyle name="20% - Accent1 22 3 2" xfId="6369"/>
    <cellStyle name="20% - Accent1 22 3 2 2" xfId="14723"/>
    <cellStyle name="20% - Accent1 22 3 3" xfId="10561"/>
    <cellStyle name="20% - Accent1 22 4" xfId="4708"/>
    <cellStyle name="20% - Accent1 22 4 2" xfId="13062"/>
    <cellStyle name="20% - Accent1 22 5" xfId="8900"/>
    <cellStyle name="20% - Accent1 23" xfId="1069"/>
    <cellStyle name="20% - Accent1 23 2" xfId="2207"/>
    <cellStyle name="20% - Accent1 23 2 2" xfId="6370"/>
    <cellStyle name="20% - Accent1 23 2 2 2" xfId="14724"/>
    <cellStyle name="20% - Accent1 23 2 3" xfId="10562"/>
    <cellStyle name="20% - Accent1 23 3" xfId="5232"/>
    <cellStyle name="20% - Accent1 23 3 2" xfId="13586"/>
    <cellStyle name="20% - Accent1 23 4" xfId="9424"/>
    <cellStyle name="20% - Accent1 24" xfId="2107"/>
    <cellStyle name="20% - Accent1 24 2" xfId="6270"/>
    <cellStyle name="20% - Accent1 24 2 2" xfId="14624"/>
    <cellStyle name="20% - Accent1 24 3" xfId="10462"/>
    <cellStyle name="20% - Accent1 25" xfId="4182"/>
    <cellStyle name="20% - Accent1 25 2" xfId="8345"/>
    <cellStyle name="20% - Accent1 25 2 2" xfId="16699"/>
    <cellStyle name="20% - Accent1 25 3" xfId="12537"/>
    <cellStyle name="20% - Accent1 26" xfId="4195"/>
    <cellStyle name="20% - Accent1 26 2" xfId="12550"/>
    <cellStyle name="20% - Accent1 27" xfId="8359"/>
    <cellStyle name="20% - Accent1 27 2" xfId="16713"/>
    <cellStyle name="20% - Accent1 28" xfId="8373"/>
    <cellStyle name="20% - Accent1 28 2" xfId="16727"/>
    <cellStyle name="20% - Accent1 29" xfId="8387"/>
    <cellStyle name="20% - Accent1 3" xfId="59"/>
    <cellStyle name="20% - Accent1 3 2" xfId="302"/>
    <cellStyle name="20% - Accent1 3 2 2" xfId="815"/>
    <cellStyle name="20% - Accent1 3 2 2 2" xfId="1851"/>
    <cellStyle name="20% - Accent1 3 2 2 2 2" xfId="2208"/>
    <cellStyle name="20% - Accent1 3 2 2 2 2 2" xfId="6371"/>
    <cellStyle name="20% - Accent1 3 2 2 2 2 2 2" xfId="14725"/>
    <cellStyle name="20% - Accent1 3 2 2 2 2 3" xfId="10563"/>
    <cellStyle name="20% - Accent1 3 2 2 2 3" xfId="6014"/>
    <cellStyle name="20% - Accent1 3 2 2 2 3 2" xfId="14368"/>
    <cellStyle name="20% - Accent1 3 2 2 2 4" xfId="10206"/>
    <cellStyle name="20% - Accent1 3 2 2 3" xfId="2209"/>
    <cellStyle name="20% - Accent1 3 2 2 3 2" xfId="6372"/>
    <cellStyle name="20% - Accent1 3 2 2 3 2 2" xfId="14726"/>
    <cellStyle name="20% - Accent1 3 2 2 3 3" xfId="10564"/>
    <cellStyle name="20% - Accent1 3 2 2 4" xfId="4978"/>
    <cellStyle name="20% - Accent1 3 2 2 4 2" xfId="13332"/>
    <cellStyle name="20% - Accent1 3 2 2 5" xfId="9170"/>
    <cellStyle name="20% - Accent1 3 2 3" xfId="1339"/>
    <cellStyle name="20% - Accent1 3 2 3 2" xfId="2210"/>
    <cellStyle name="20% - Accent1 3 2 3 2 2" xfId="6373"/>
    <cellStyle name="20% - Accent1 3 2 3 2 2 2" xfId="14727"/>
    <cellStyle name="20% - Accent1 3 2 3 2 3" xfId="10565"/>
    <cellStyle name="20% - Accent1 3 2 3 3" xfId="5502"/>
    <cellStyle name="20% - Accent1 3 2 3 3 2" xfId="13856"/>
    <cellStyle name="20% - Accent1 3 2 3 4" xfId="9694"/>
    <cellStyle name="20% - Accent1 3 2 4" xfId="2211"/>
    <cellStyle name="20% - Accent1 3 2 4 2" xfId="6374"/>
    <cellStyle name="20% - Accent1 3 2 4 2 2" xfId="14728"/>
    <cellStyle name="20% - Accent1 3 2 4 3" xfId="10566"/>
    <cellStyle name="20% - Accent1 3 2 5" xfId="4466"/>
    <cellStyle name="20% - Accent1 3 2 5 2" xfId="12820"/>
    <cellStyle name="20% - Accent1 3 2 6" xfId="8658"/>
    <cellStyle name="20% - Accent1 3 3" xfId="575"/>
    <cellStyle name="20% - Accent1 3 3 2" xfId="1611"/>
    <cellStyle name="20% - Accent1 3 3 2 2" xfId="2212"/>
    <cellStyle name="20% - Accent1 3 3 2 2 2" xfId="6375"/>
    <cellStyle name="20% - Accent1 3 3 2 2 2 2" xfId="14729"/>
    <cellStyle name="20% - Accent1 3 3 2 2 3" xfId="10567"/>
    <cellStyle name="20% - Accent1 3 3 2 3" xfId="5774"/>
    <cellStyle name="20% - Accent1 3 3 2 3 2" xfId="14128"/>
    <cellStyle name="20% - Accent1 3 3 2 4" xfId="9966"/>
    <cellStyle name="20% - Accent1 3 3 3" xfId="2213"/>
    <cellStyle name="20% - Accent1 3 3 3 2" xfId="6376"/>
    <cellStyle name="20% - Accent1 3 3 3 2 2" xfId="14730"/>
    <cellStyle name="20% - Accent1 3 3 3 3" xfId="10568"/>
    <cellStyle name="20% - Accent1 3 3 4" xfId="4738"/>
    <cellStyle name="20% - Accent1 3 3 4 2" xfId="13092"/>
    <cellStyle name="20% - Accent1 3 3 5" xfId="8930"/>
    <cellStyle name="20% - Accent1 3 4" xfId="1099"/>
    <cellStyle name="20% - Accent1 3 4 2" xfId="2214"/>
    <cellStyle name="20% - Accent1 3 4 2 2" xfId="6377"/>
    <cellStyle name="20% - Accent1 3 4 2 2 2" xfId="14731"/>
    <cellStyle name="20% - Accent1 3 4 2 3" xfId="10569"/>
    <cellStyle name="20% - Accent1 3 4 3" xfId="5262"/>
    <cellStyle name="20% - Accent1 3 4 3 2" xfId="13616"/>
    <cellStyle name="20% - Accent1 3 4 4" xfId="9454"/>
    <cellStyle name="20% - Accent1 3 5" xfId="2215"/>
    <cellStyle name="20% - Accent1 3 5 2" xfId="6378"/>
    <cellStyle name="20% - Accent1 3 5 2 2" xfId="14732"/>
    <cellStyle name="20% - Accent1 3 5 3" xfId="10570"/>
    <cellStyle name="20% - Accent1 3 6" xfId="4226"/>
    <cellStyle name="20% - Accent1 3 6 2" xfId="12580"/>
    <cellStyle name="20% - Accent1 3 7" xfId="8418"/>
    <cellStyle name="20% - Accent1 4" xfId="73"/>
    <cellStyle name="20% - Accent1 4 2" xfId="316"/>
    <cellStyle name="20% - Accent1 4 2 2" xfId="829"/>
    <cellStyle name="20% - Accent1 4 2 2 2" xfId="1865"/>
    <cellStyle name="20% - Accent1 4 2 2 2 2" xfId="2216"/>
    <cellStyle name="20% - Accent1 4 2 2 2 2 2" xfId="6379"/>
    <cellStyle name="20% - Accent1 4 2 2 2 2 2 2" xfId="14733"/>
    <cellStyle name="20% - Accent1 4 2 2 2 2 3" xfId="10571"/>
    <cellStyle name="20% - Accent1 4 2 2 2 3" xfId="6028"/>
    <cellStyle name="20% - Accent1 4 2 2 2 3 2" xfId="14382"/>
    <cellStyle name="20% - Accent1 4 2 2 2 4" xfId="10220"/>
    <cellStyle name="20% - Accent1 4 2 2 3" xfId="2217"/>
    <cellStyle name="20% - Accent1 4 2 2 3 2" xfId="6380"/>
    <cellStyle name="20% - Accent1 4 2 2 3 2 2" xfId="14734"/>
    <cellStyle name="20% - Accent1 4 2 2 3 3" xfId="10572"/>
    <cellStyle name="20% - Accent1 4 2 2 4" xfId="4992"/>
    <cellStyle name="20% - Accent1 4 2 2 4 2" xfId="13346"/>
    <cellStyle name="20% - Accent1 4 2 2 5" xfId="9184"/>
    <cellStyle name="20% - Accent1 4 2 3" xfId="1353"/>
    <cellStyle name="20% - Accent1 4 2 3 2" xfId="2218"/>
    <cellStyle name="20% - Accent1 4 2 3 2 2" xfId="6381"/>
    <cellStyle name="20% - Accent1 4 2 3 2 2 2" xfId="14735"/>
    <cellStyle name="20% - Accent1 4 2 3 2 3" xfId="10573"/>
    <cellStyle name="20% - Accent1 4 2 3 3" xfId="5516"/>
    <cellStyle name="20% - Accent1 4 2 3 3 2" xfId="13870"/>
    <cellStyle name="20% - Accent1 4 2 3 4" xfId="9708"/>
    <cellStyle name="20% - Accent1 4 2 4" xfId="2219"/>
    <cellStyle name="20% - Accent1 4 2 4 2" xfId="6382"/>
    <cellStyle name="20% - Accent1 4 2 4 2 2" xfId="14736"/>
    <cellStyle name="20% - Accent1 4 2 4 3" xfId="10574"/>
    <cellStyle name="20% - Accent1 4 2 5" xfId="4480"/>
    <cellStyle name="20% - Accent1 4 2 5 2" xfId="12834"/>
    <cellStyle name="20% - Accent1 4 2 6" xfId="8672"/>
    <cellStyle name="20% - Accent1 4 3" xfId="589"/>
    <cellStyle name="20% - Accent1 4 3 2" xfId="1625"/>
    <cellStyle name="20% - Accent1 4 3 2 2" xfId="2220"/>
    <cellStyle name="20% - Accent1 4 3 2 2 2" xfId="6383"/>
    <cellStyle name="20% - Accent1 4 3 2 2 2 2" xfId="14737"/>
    <cellStyle name="20% - Accent1 4 3 2 2 3" xfId="10575"/>
    <cellStyle name="20% - Accent1 4 3 2 3" xfId="5788"/>
    <cellStyle name="20% - Accent1 4 3 2 3 2" xfId="14142"/>
    <cellStyle name="20% - Accent1 4 3 2 4" xfId="9980"/>
    <cellStyle name="20% - Accent1 4 3 3" xfId="2221"/>
    <cellStyle name="20% - Accent1 4 3 3 2" xfId="6384"/>
    <cellStyle name="20% - Accent1 4 3 3 2 2" xfId="14738"/>
    <cellStyle name="20% - Accent1 4 3 3 3" xfId="10576"/>
    <cellStyle name="20% - Accent1 4 3 4" xfId="4752"/>
    <cellStyle name="20% - Accent1 4 3 4 2" xfId="13106"/>
    <cellStyle name="20% - Accent1 4 3 5" xfId="8944"/>
    <cellStyle name="20% - Accent1 4 4" xfId="1113"/>
    <cellStyle name="20% - Accent1 4 4 2" xfId="2222"/>
    <cellStyle name="20% - Accent1 4 4 2 2" xfId="6385"/>
    <cellStyle name="20% - Accent1 4 4 2 2 2" xfId="14739"/>
    <cellStyle name="20% - Accent1 4 4 2 3" xfId="10577"/>
    <cellStyle name="20% - Accent1 4 4 3" xfId="5276"/>
    <cellStyle name="20% - Accent1 4 4 3 2" xfId="13630"/>
    <cellStyle name="20% - Accent1 4 4 4" xfId="9468"/>
    <cellStyle name="20% - Accent1 4 5" xfId="2223"/>
    <cellStyle name="20% - Accent1 4 5 2" xfId="6386"/>
    <cellStyle name="20% - Accent1 4 5 2 2" xfId="14740"/>
    <cellStyle name="20% - Accent1 4 5 3" xfId="10578"/>
    <cellStyle name="20% - Accent1 4 6" xfId="4240"/>
    <cellStyle name="20% - Accent1 4 6 2" xfId="12594"/>
    <cellStyle name="20% - Accent1 4 7" xfId="8432"/>
    <cellStyle name="20% - Accent1 5" xfId="87"/>
    <cellStyle name="20% - Accent1 5 2" xfId="330"/>
    <cellStyle name="20% - Accent1 5 2 2" xfId="843"/>
    <cellStyle name="20% - Accent1 5 2 2 2" xfId="1879"/>
    <cellStyle name="20% - Accent1 5 2 2 2 2" xfId="2224"/>
    <cellStyle name="20% - Accent1 5 2 2 2 2 2" xfId="6387"/>
    <cellStyle name="20% - Accent1 5 2 2 2 2 2 2" xfId="14741"/>
    <cellStyle name="20% - Accent1 5 2 2 2 2 3" xfId="10579"/>
    <cellStyle name="20% - Accent1 5 2 2 2 3" xfId="6042"/>
    <cellStyle name="20% - Accent1 5 2 2 2 3 2" xfId="14396"/>
    <cellStyle name="20% - Accent1 5 2 2 2 4" xfId="10234"/>
    <cellStyle name="20% - Accent1 5 2 2 3" xfId="2225"/>
    <cellStyle name="20% - Accent1 5 2 2 3 2" xfId="6388"/>
    <cellStyle name="20% - Accent1 5 2 2 3 2 2" xfId="14742"/>
    <cellStyle name="20% - Accent1 5 2 2 3 3" xfId="10580"/>
    <cellStyle name="20% - Accent1 5 2 2 4" xfId="5006"/>
    <cellStyle name="20% - Accent1 5 2 2 4 2" xfId="13360"/>
    <cellStyle name="20% - Accent1 5 2 2 5" xfId="9198"/>
    <cellStyle name="20% - Accent1 5 2 3" xfId="1367"/>
    <cellStyle name="20% - Accent1 5 2 3 2" xfId="2226"/>
    <cellStyle name="20% - Accent1 5 2 3 2 2" xfId="6389"/>
    <cellStyle name="20% - Accent1 5 2 3 2 2 2" xfId="14743"/>
    <cellStyle name="20% - Accent1 5 2 3 2 3" xfId="10581"/>
    <cellStyle name="20% - Accent1 5 2 3 3" xfId="5530"/>
    <cellStyle name="20% - Accent1 5 2 3 3 2" xfId="13884"/>
    <cellStyle name="20% - Accent1 5 2 3 4" xfId="9722"/>
    <cellStyle name="20% - Accent1 5 2 4" xfId="2227"/>
    <cellStyle name="20% - Accent1 5 2 4 2" xfId="6390"/>
    <cellStyle name="20% - Accent1 5 2 4 2 2" xfId="14744"/>
    <cellStyle name="20% - Accent1 5 2 4 3" xfId="10582"/>
    <cellStyle name="20% - Accent1 5 2 5" xfId="4494"/>
    <cellStyle name="20% - Accent1 5 2 5 2" xfId="12848"/>
    <cellStyle name="20% - Accent1 5 2 6" xfId="8686"/>
    <cellStyle name="20% - Accent1 5 3" xfId="603"/>
    <cellStyle name="20% - Accent1 5 3 2" xfId="1639"/>
    <cellStyle name="20% - Accent1 5 3 2 2" xfId="2228"/>
    <cellStyle name="20% - Accent1 5 3 2 2 2" xfId="6391"/>
    <cellStyle name="20% - Accent1 5 3 2 2 2 2" xfId="14745"/>
    <cellStyle name="20% - Accent1 5 3 2 2 3" xfId="10583"/>
    <cellStyle name="20% - Accent1 5 3 2 3" xfId="5802"/>
    <cellStyle name="20% - Accent1 5 3 2 3 2" xfId="14156"/>
    <cellStyle name="20% - Accent1 5 3 2 4" xfId="9994"/>
    <cellStyle name="20% - Accent1 5 3 3" xfId="2229"/>
    <cellStyle name="20% - Accent1 5 3 3 2" xfId="6392"/>
    <cellStyle name="20% - Accent1 5 3 3 2 2" xfId="14746"/>
    <cellStyle name="20% - Accent1 5 3 3 3" xfId="10584"/>
    <cellStyle name="20% - Accent1 5 3 4" xfId="4766"/>
    <cellStyle name="20% - Accent1 5 3 4 2" xfId="13120"/>
    <cellStyle name="20% - Accent1 5 3 5" xfId="8958"/>
    <cellStyle name="20% - Accent1 5 4" xfId="1127"/>
    <cellStyle name="20% - Accent1 5 4 2" xfId="2230"/>
    <cellStyle name="20% - Accent1 5 4 2 2" xfId="6393"/>
    <cellStyle name="20% - Accent1 5 4 2 2 2" xfId="14747"/>
    <cellStyle name="20% - Accent1 5 4 2 3" xfId="10585"/>
    <cellStyle name="20% - Accent1 5 4 3" xfId="5290"/>
    <cellStyle name="20% - Accent1 5 4 3 2" xfId="13644"/>
    <cellStyle name="20% - Accent1 5 4 4" xfId="9482"/>
    <cellStyle name="20% - Accent1 5 5" xfId="2231"/>
    <cellStyle name="20% - Accent1 5 5 2" xfId="6394"/>
    <cellStyle name="20% - Accent1 5 5 2 2" xfId="14748"/>
    <cellStyle name="20% - Accent1 5 5 3" xfId="10586"/>
    <cellStyle name="20% - Accent1 5 6" xfId="4254"/>
    <cellStyle name="20% - Accent1 5 6 2" xfId="12608"/>
    <cellStyle name="20% - Accent1 5 7" xfId="8446"/>
    <cellStyle name="20% - Accent1 6" xfId="101"/>
    <cellStyle name="20% - Accent1 6 2" xfId="344"/>
    <cellStyle name="20% - Accent1 6 2 2" xfId="857"/>
    <cellStyle name="20% - Accent1 6 2 2 2" xfId="1893"/>
    <cellStyle name="20% - Accent1 6 2 2 2 2" xfId="2232"/>
    <cellStyle name="20% - Accent1 6 2 2 2 2 2" xfId="6395"/>
    <cellStyle name="20% - Accent1 6 2 2 2 2 2 2" xfId="14749"/>
    <cellStyle name="20% - Accent1 6 2 2 2 2 3" xfId="10587"/>
    <cellStyle name="20% - Accent1 6 2 2 2 3" xfId="6056"/>
    <cellStyle name="20% - Accent1 6 2 2 2 3 2" xfId="14410"/>
    <cellStyle name="20% - Accent1 6 2 2 2 4" xfId="10248"/>
    <cellStyle name="20% - Accent1 6 2 2 3" xfId="2233"/>
    <cellStyle name="20% - Accent1 6 2 2 3 2" xfId="6396"/>
    <cellStyle name="20% - Accent1 6 2 2 3 2 2" xfId="14750"/>
    <cellStyle name="20% - Accent1 6 2 2 3 3" xfId="10588"/>
    <cellStyle name="20% - Accent1 6 2 2 4" xfId="5020"/>
    <cellStyle name="20% - Accent1 6 2 2 4 2" xfId="13374"/>
    <cellStyle name="20% - Accent1 6 2 2 5" xfId="9212"/>
    <cellStyle name="20% - Accent1 6 2 3" xfId="1381"/>
    <cellStyle name="20% - Accent1 6 2 3 2" xfId="2234"/>
    <cellStyle name="20% - Accent1 6 2 3 2 2" xfId="6397"/>
    <cellStyle name="20% - Accent1 6 2 3 2 2 2" xfId="14751"/>
    <cellStyle name="20% - Accent1 6 2 3 2 3" xfId="10589"/>
    <cellStyle name="20% - Accent1 6 2 3 3" xfId="5544"/>
    <cellStyle name="20% - Accent1 6 2 3 3 2" xfId="13898"/>
    <cellStyle name="20% - Accent1 6 2 3 4" xfId="9736"/>
    <cellStyle name="20% - Accent1 6 2 4" xfId="2235"/>
    <cellStyle name="20% - Accent1 6 2 4 2" xfId="6398"/>
    <cellStyle name="20% - Accent1 6 2 4 2 2" xfId="14752"/>
    <cellStyle name="20% - Accent1 6 2 4 3" xfId="10590"/>
    <cellStyle name="20% - Accent1 6 2 5" xfId="4508"/>
    <cellStyle name="20% - Accent1 6 2 5 2" xfId="12862"/>
    <cellStyle name="20% - Accent1 6 2 6" xfId="8700"/>
    <cellStyle name="20% - Accent1 6 3" xfId="617"/>
    <cellStyle name="20% - Accent1 6 3 2" xfId="1653"/>
    <cellStyle name="20% - Accent1 6 3 2 2" xfId="2236"/>
    <cellStyle name="20% - Accent1 6 3 2 2 2" xfId="6399"/>
    <cellStyle name="20% - Accent1 6 3 2 2 2 2" xfId="14753"/>
    <cellStyle name="20% - Accent1 6 3 2 2 3" xfId="10591"/>
    <cellStyle name="20% - Accent1 6 3 2 3" xfId="5816"/>
    <cellStyle name="20% - Accent1 6 3 2 3 2" xfId="14170"/>
    <cellStyle name="20% - Accent1 6 3 2 4" xfId="10008"/>
    <cellStyle name="20% - Accent1 6 3 3" xfId="2237"/>
    <cellStyle name="20% - Accent1 6 3 3 2" xfId="6400"/>
    <cellStyle name="20% - Accent1 6 3 3 2 2" xfId="14754"/>
    <cellStyle name="20% - Accent1 6 3 3 3" xfId="10592"/>
    <cellStyle name="20% - Accent1 6 3 4" xfId="4780"/>
    <cellStyle name="20% - Accent1 6 3 4 2" xfId="13134"/>
    <cellStyle name="20% - Accent1 6 3 5" xfId="8972"/>
    <cellStyle name="20% - Accent1 6 4" xfId="1141"/>
    <cellStyle name="20% - Accent1 6 4 2" xfId="2238"/>
    <cellStyle name="20% - Accent1 6 4 2 2" xfId="6401"/>
    <cellStyle name="20% - Accent1 6 4 2 2 2" xfId="14755"/>
    <cellStyle name="20% - Accent1 6 4 2 3" xfId="10593"/>
    <cellStyle name="20% - Accent1 6 4 3" xfId="5304"/>
    <cellStyle name="20% - Accent1 6 4 3 2" xfId="13658"/>
    <cellStyle name="20% - Accent1 6 4 4" xfId="9496"/>
    <cellStyle name="20% - Accent1 6 5" xfId="2239"/>
    <cellStyle name="20% - Accent1 6 5 2" xfId="6402"/>
    <cellStyle name="20% - Accent1 6 5 2 2" xfId="14756"/>
    <cellStyle name="20% - Accent1 6 5 3" xfId="10594"/>
    <cellStyle name="20% - Accent1 6 6" xfId="4268"/>
    <cellStyle name="20% - Accent1 6 6 2" xfId="12622"/>
    <cellStyle name="20% - Accent1 6 7" xfId="8460"/>
    <cellStyle name="20% - Accent1 7" xfId="115"/>
    <cellStyle name="20% - Accent1 7 2" xfId="358"/>
    <cellStyle name="20% - Accent1 7 2 2" xfId="871"/>
    <cellStyle name="20% - Accent1 7 2 2 2" xfId="1907"/>
    <cellStyle name="20% - Accent1 7 2 2 2 2" xfId="2240"/>
    <cellStyle name="20% - Accent1 7 2 2 2 2 2" xfId="6403"/>
    <cellStyle name="20% - Accent1 7 2 2 2 2 2 2" xfId="14757"/>
    <cellStyle name="20% - Accent1 7 2 2 2 2 3" xfId="10595"/>
    <cellStyle name="20% - Accent1 7 2 2 2 3" xfId="6070"/>
    <cellStyle name="20% - Accent1 7 2 2 2 3 2" xfId="14424"/>
    <cellStyle name="20% - Accent1 7 2 2 2 4" xfId="10262"/>
    <cellStyle name="20% - Accent1 7 2 2 3" xfId="2241"/>
    <cellStyle name="20% - Accent1 7 2 2 3 2" xfId="6404"/>
    <cellStyle name="20% - Accent1 7 2 2 3 2 2" xfId="14758"/>
    <cellStyle name="20% - Accent1 7 2 2 3 3" xfId="10596"/>
    <cellStyle name="20% - Accent1 7 2 2 4" xfId="5034"/>
    <cellStyle name="20% - Accent1 7 2 2 4 2" xfId="13388"/>
    <cellStyle name="20% - Accent1 7 2 2 5" xfId="9226"/>
    <cellStyle name="20% - Accent1 7 2 3" xfId="1395"/>
    <cellStyle name="20% - Accent1 7 2 3 2" xfId="2242"/>
    <cellStyle name="20% - Accent1 7 2 3 2 2" xfId="6405"/>
    <cellStyle name="20% - Accent1 7 2 3 2 2 2" xfId="14759"/>
    <cellStyle name="20% - Accent1 7 2 3 2 3" xfId="10597"/>
    <cellStyle name="20% - Accent1 7 2 3 3" xfId="5558"/>
    <cellStyle name="20% - Accent1 7 2 3 3 2" xfId="13912"/>
    <cellStyle name="20% - Accent1 7 2 3 4" xfId="9750"/>
    <cellStyle name="20% - Accent1 7 2 4" xfId="2243"/>
    <cellStyle name="20% - Accent1 7 2 4 2" xfId="6406"/>
    <cellStyle name="20% - Accent1 7 2 4 2 2" xfId="14760"/>
    <cellStyle name="20% - Accent1 7 2 4 3" xfId="10598"/>
    <cellStyle name="20% - Accent1 7 2 5" xfId="4522"/>
    <cellStyle name="20% - Accent1 7 2 5 2" xfId="12876"/>
    <cellStyle name="20% - Accent1 7 2 6" xfId="8714"/>
    <cellStyle name="20% - Accent1 7 3" xfId="631"/>
    <cellStyle name="20% - Accent1 7 3 2" xfId="1667"/>
    <cellStyle name="20% - Accent1 7 3 2 2" xfId="2244"/>
    <cellStyle name="20% - Accent1 7 3 2 2 2" xfId="6407"/>
    <cellStyle name="20% - Accent1 7 3 2 2 2 2" xfId="14761"/>
    <cellStyle name="20% - Accent1 7 3 2 2 3" xfId="10599"/>
    <cellStyle name="20% - Accent1 7 3 2 3" xfId="5830"/>
    <cellStyle name="20% - Accent1 7 3 2 3 2" xfId="14184"/>
    <cellStyle name="20% - Accent1 7 3 2 4" xfId="10022"/>
    <cellStyle name="20% - Accent1 7 3 3" xfId="2245"/>
    <cellStyle name="20% - Accent1 7 3 3 2" xfId="6408"/>
    <cellStyle name="20% - Accent1 7 3 3 2 2" xfId="14762"/>
    <cellStyle name="20% - Accent1 7 3 3 3" xfId="10600"/>
    <cellStyle name="20% - Accent1 7 3 4" xfId="4794"/>
    <cellStyle name="20% - Accent1 7 3 4 2" xfId="13148"/>
    <cellStyle name="20% - Accent1 7 3 5" xfId="8986"/>
    <cellStyle name="20% - Accent1 7 4" xfId="1155"/>
    <cellStyle name="20% - Accent1 7 4 2" xfId="2246"/>
    <cellStyle name="20% - Accent1 7 4 2 2" xfId="6409"/>
    <cellStyle name="20% - Accent1 7 4 2 2 2" xfId="14763"/>
    <cellStyle name="20% - Accent1 7 4 2 3" xfId="10601"/>
    <cellStyle name="20% - Accent1 7 4 3" xfId="5318"/>
    <cellStyle name="20% - Accent1 7 4 3 2" xfId="13672"/>
    <cellStyle name="20% - Accent1 7 4 4" xfId="9510"/>
    <cellStyle name="20% - Accent1 7 5" xfId="2247"/>
    <cellStyle name="20% - Accent1 7 5 2" xfId="6410"/>
    <cellStyle name="20% - Accent1 7 5 2 2" xfId="14764"/>
    <cellStyle name="20% - Accent1 7 5 3" xfId="10602"/>
    <cellStyle name="20% - Accent1 7 6" xfId="4282"/>
    <cellStyle name="20% - Accent1 7 6 2" xfId="12636"/>
    <cellStyle name="20% - Accent1 7 7" xfId="8474"/>
    <cellStyle name="20% - Accent1 8" xfId="129"/>
    <cellStyle name="20% - Accent1 8 2" xfId="372"/>
    <cellStyle name="20% - Accent1 8 2 2" xfId="885"/>
    <cellStyle name="20% - Accent1 8 2 2 2" xfId="1921"/>
    <cellStyle name="20% - Accent1 8 2 2 2 2" xfId="2248"/>
    <cellStyle name="20% - Accent1 8 2 2 2 2 2" xfId="6411"/>
    <cellStyle name="20% - Accent1 8 2 2 2 2 2 2" xfId="14765"/>
    <cellStyle name="20% - Accent1 8 2 2 2 2 3" xfId="10603"/>
    <cellStyle name="20% - Accent1 8 2 2 2 3" xfId="6084"/>
    <cellStyle name="20% - Accent1 8 2 2 2 3 2" xfId="14438"/>
    <cellStyle name="20% - Accent1 8 2 2 2 4" xfId="10276"/>
    <cellStyle name="20% - Accent1 8 2 2 3" xfId="2249"/>
    <cellStyle name="20% - Accent1 8 2 2 3 2" xfId="6412"/>
    <cellStyle name="20% - Accent1 8 2 2 3 2 2" xfId="14766"/>
    <cellStyle name="20% - Accent1 8 2 2 3 3" xfId="10604"/>
    <cellStyle name="20% - Accent1 8 2 2 4" xfId="5048"/>
    <cellStyle name="20% - Accent1 8 2 2 4 2" xfId="13402"/>
    <cellStyle name="20% - Accent1 8 2 2 5" xfId="9240"/>
    <cellStyle name="20% - Accent1 8 2 3" xfId="1409"/>
    <cellStyle name="20% - Accent1 8 2 3 2" xfId="2250"/>
    <cellStyle name="20% - Accent1 8 2 3 2 2" xfId="6413"/>
    <cellStyle name="20% - Accent1 8 2 3 2 2 2" xfId="14767"/>
    <cellStyle name="20% - Accent1 8 2 3 2 3" xfId="10605"/>
    <cellStyle name="20% - Accent1 8 2 3 3" xfId="5572"/>
    <cellStyle name="20% - Accent1 8 2 3 3 2" xfId="13926"/>
    <cellStyle name="20% - Accent1 8 2 3 4" xfId="9764"/>
    <cellStyle name="20% - Accent1 8 2 4" xfId="2251"/>
    <cellStyle name="20% - Accent1 8 2 4 2" xfId="6414"/>
    <cellStyle name="20% - Accent1 8 2 4 2 2" xfId="14768"/>
    <cellStyle name="20% - Accent1 8 2 4 3" xfId="10606"/>
    <cellStyle name="20% - Accent1 8 2 5" xfId="4536"/>
    <cellStyle name="20% - Accent1 8 2 5 2" xfId="12890"/>
    <cellStyle name="20% - Accent1 8 2 6" xfId="8728"/>
    <cellStyle name="20% - Accent1 8 3" xfId="645"/>
    <cellStyle name="20% - Accent1 8 3 2" xfId="1681"/>
    <cellStyle name="20% - Accent1 8 3 2 2" xfId="2252"/>
    <cellStyle name="20% - Accent1 8 3 2 2 2" xfId="6415"/>
    <cellStyle name="20% - Accent1 8 3 2 2 2 2" xfId="14769"/>
    <cellStyle name="20% - Accent1 8 3 2 2 3" xfId="10607"/>
    <cellStyle name="20% - Accent1 8 3 2 3" xfId="5844"/>
    <cellStyle name="20% - Accent1 8 3 2 3 2" xfId="14198"/>
    <cellStyle name="20% - Accent1 8 3 2 4" xfId="10036"/>
    <cellStyle name="20% - Accent1 8 3 3" xfId="2253"/>
    <cellStyle name="20% - Accent1 8 3 3 2" xfId="6416"/>
    <cellStyle name="20% - Accent1 8 3 3 2 2" xfId="14770"/>
    <cellStyle name="20% - Accent1 8 3 3 3" xfId="10608"/>
    <cellStyle name="20% - Accent1 8 3 4" xfId="4808"/>
    <cellStyle name="20% - Accent1 8 3 4 2" xfId="13162"/>
    <cellStyle name="20% - Accent1 8 3 5" xfId="9000"/>
    <cellStyle name="20% - Accent1 8 4" xfId="1169"/>
    <cellStyle name="20% - Accent1 8 4 2" xfId="2254"/>
    <cellStyle name="20% - Accent1 8 4 2 2" xfId="6417"/>
    <cellStyle name="20% - Accent1 8 4 2 2 2" xfId="14771"/>
    <cellStyle name="20% - Accent1 8 4 2 3" xfId="10609"/>
    <cellStyle name="20% - Accent1 8 4 3" xfId="5332"/>
    <cellStyle name="20% - Accent1 8 4 3 2" xfId="13686"/>
    <cellStyle name="20% - Accent1 8 4 4" xfId="9524"/>
    <cellStyle name="20% - Accent1 8 5" xfId="2255"/>
    <cellStyle name="20% - Accent1 8 5 2" xfId="6418"/>
    <cellStyle name="20% - Accent1 8 5 2 2" xfId="14772"/>
    <cellStyle name="20% - Accent1 8 5 3" xfId="10610"/>
    <cellStyle name="20% - Accent1 8 6" xfId="4296"/>
    <cellStyle name="20% - Accent1 8 6 2" xfId="12650"/>
    <cellStyle name="20% - Accent1 8 7" xfId="8488"/>
    <cellStyle name="20% - Accent1 9" xfId="143"/>
    <cellStyle name="20% - Accent1 9 2" xfId="386"/>
    <cellStyle name="20% - Accent1 9 2 2" xfId="899"/>
    <cellStyle name="20% - Accent1 9 2 2 2" xfId="1935"/>
    <cellStyle name="20% - Accent1 9 2 2 2 2" xfId="2256"/>
    <cellStyle name="20% - Accent1 9 2 2 2 2 2" xfId="6419"/>
    <cellStyle name="20% - Accent1 9 2 2 2 2 2 2" xfId="14773"/>
    <cellStyle name="20% - Accent1 9 2 2 2 2 3" xfId="10611"/>
    <cellStyle name="20% - Accent1 9 2 2 2 3" xfId="6098"/>
    <cellStyle name="20% - Accent1 9 2 2 2 3 2" xfId="14452"/>
    <cellStyle name="20% - Accent1 9 2 2 2 4" xfId="10290"/>
    <cellStyle name="20% - Accent1 9 2 2 3" xfId="2257"/>
    <cellStyle name="20% - Accent1 9 2 2 3 2" xfId="6420"/>
    <cellStyle name="20% - Accent1 9 2 2 3 2 2" xfId="14774"/>
    <cellStyle name="20% - Accent1 9 2 2 3 3" xfId="10612"/>
    <cellStyle name="20% - Accent1 9 2 2 4" xfId="5062"/>
    <cellStyle name="20% - Accent1 9 2 2 4 2" xfId="13416"/>
    <cellStyle name="20% - Accent1 9 2 2 5" xfId="9254"/>
    <cellStyle name="20% - Accent1 9 2 3" xfId="1423"/>
    <cellStyle name="20% - Accent1 9 2 3 2" xfId="2258"/>
    <cellStyle name="20% - Accent1 9 2 3 2 2" xfId="6421"/>
    <cellStyle name="20% - Accent1 9 2 3 2 2 2" xfId="14775"/>
    <cellStyle name="20% - Accent1 9 2 3 2 3" xfId="10613"/>
    <cellStyle name="20% - Accent1 9 2 3 3" xfId="5586"/>
    <cellStyle name="20% - Accent1 9 2 3 3 2" xfId="13940"/>
    <cellStyle name="20% - Accent1 9 2 3 4" xfId="9778"/>
    <cellStyle name="20% - Accent1 9 2 4" xfId="2259"/>
    <cellStyle name="20% - Accent1 9 2 4 2" xfId="6422"/>
    <cellStyle name="20% - Accent1 9 2 4 2 2" xfId="14776"/>
    <cellStyle name="20% - Accent1 9 2 4 3" xfId="10614"/>
    <cellStyle name="20% - Accent1 9 2 5" xfId="4550"/>
    <cellStyle name="20% - Accent1 9 2 5 2" xfId="12904"/>
    <cellStyle name="20% - Accent1 9 2 6" xfId="8742"/>
    <cellStyle name="20% - Accent1 9 3" xfId="659"/>
    <cellStyle name="20% - Accent1 9 3 2" xfId="1695"/>
    <cellStyle name="20% - Accent1 9 3 2 2" xfId="2260"/>
    <cellStyle name="20% - Accent1 9 3 2 2 2" xfId="6423"/>
    <cellStyle name="20% - Accent1 9 3 2 2 2 2" xfId="14777"/>
    <cellStyle name="20% - Accent1 9 3 2 2 3" xfId="10615"/>
    <cellStyle name="20% - Accent1 9 3 2 3" xfId="5858"/>
    <cellStyle name="20% - Accent1 9 3 2 3 2" xfId="14212"/>
    <cellStyle name="20% - Accent1 9 3 2 4" xfId="10050"/>
    <cellStyle name="20% - Accent1 9 3 3" xfId="2261"/>
    <cellStyle name="20% - Accent1 9 3 3 2" xfId="6424"/>
    <cellStyle name="20% - Accent1 9 3 3 2 2" xfId="14778"/>
    <cellStyle name="20% - Accent1 9 3 3 3" xfId="10616"/>
    <cellStyle name="20% - Accent1 9 3 4" xfId="4822"/>
    <cellStyle name="20% - Accent1 9 3 4 2" xfId="13176"/>
    <cellStyle name="20% - Accent1 9 3 5" xfId="9014"/>
    <cellStyle name="20% - Accent1 9 4" xfId="1183"/>
    <cellStyle name="20% - Accent1 9 4 2" xfId="2262"/>
    <cellStyle name="20% - Accent1 9 4 2 2" xfId="6425"/>
    <cellStyle name="20% - Accent1 9 4 2 2 2" xfId="14779"/>
    <cellStyle name="20% - Accent1 9 4 2 3" xfId="10617"/>
    <cellStyle name="20% - Accent1 9 4 3" xfId="5346"/>
    <cellStyle name="20% - Accent1 9 4 3 2" xfId="13700"/>
    <cellStyle name="20% - Accent1 9 4 4" xfId="9538"/>
    <cellStyle name="20% - Accent1 9 5" xfId="2263"/>
    <cellStyle name="20% - Accent1 9 5 2" xfId="6426"/>
    <cellStyle name="20% - Accent1 9 5 2 2" xfId="14780"/>
    <cellStyle name="20% - Accent1 9 5 3" xfId="10618"/>
    <cellStyle name="20% - Accent1 9 6" xfId="4310"/>
    <cellStyle name="20% - Accent1 9 6 2" xfId="12664"/>
    <cellStyle name="20% - Accent1 9 7" xfId="8502"/>
    <cellStyle name="20% - Accent2" xfId="2" builtinId="34" customBuiltin="1"/>
    <cellStyle name="20% - Accent2 10" xfId="159"/>
    <cellStyle name="20% - Accent2 10 2" xfId="402"/>
    <cellStyle name="20% - Accent2 10 2 2" xfId="915"/>
    <cellStyle name="20% - Accent2 10 2 2 2" xfId="1951"/>
    <cellStyle name="20% - Accent2 10 2 2 2 2" xfId="2264"/>
    <cellStyle name="20% - Accent2 10 2 2 2 2 2" xfId="6427"/>
    <cellStyle name="20% - Accent2 10 2 2 2 2 2 2" xfId="14781"/>
    <cellStyle name="20% - Accent2 10 2 2 2 2 3" xfId="10619"/>
    <cellStyle name="20% - Accent2 10 2 2 2 3" xfId="6114"/>
    <cellStyle name="20% - Accent2 10 2 2 2 3 2" xfId="14468"/>
    <cellStyle name="20% - Accent2 10 2 2 2 4" xfId="10306"/>
    <cellStyle name="20% - Accent2 10 2 2 3" xfId="2265"/>
    <cellStyle name="20% - Accent2 10 2 2 3 2" xfId="6428"/>
    <cellStyle name="20% - Accent2 10 2 2 3 2 2" xfId="14782"/>
    <cellStyle name="20% - Accent2 10 2 2 3 3" xfId="10620"/>
    <cellStyle name="20% - Accent2 10 2 2 4" xfId="5078"/>
    <cellStyle name="20% - Accent2 10 2 2 4 2" xfId="13432"/>
    <cellStyle name="20% - Accent2 10 2 2 5" xfId="9270"/>
    <cellStyle name="20% - Accent2 10 2 3" xfId="1439"/>
    <cellStyle name="20% - Accent2 10 2 3 2" xfId="2266"/>
    <cellStyle name="20% - Accent2 10 2 3 2 2" xfId="6429"/>
    <cellStyle name="20% - Accent2 10 2 3 2 2 2" xfId="14783"/>
    <cellStyle name="20% - Accent2 10 2 3 2 3" xfId="10621"/>
    <cellStyle name="20% - Accent2 10 2 3 3" xfId="5602"/>
    <cellStyle name="20% - Accent2 10 2 3 3 2" xfId="13956"/>
    <cellStyle name="20% - Accent2 10 2 3 4" xfId="9794"/>
    <cellStyle name="20% - Accent2 10 2 4" xfId="2267"/>
    <cellStyle name="20% - Accent2 10 2 4 2" xfId="6430"/>
    <cellStyle name="20% - Accent2 10 2 4 2 2" xfId="14784"/>
    <cellStyle name="20% - Accent2 10 2 4 3" xfId="10622"/>
    <cellStyle name="20% - Accent2 10 2 5" xfId="4566"/>
    <cellStyle name="20% - Accent2 10 2 5 2" xfId="12920"/>
    <cellStyle name="20% - Accent2 10 2 6" xfId="8758"/>
    <cellStyle name="20% - Accent2 10 3" xfId="675"/>
    <cellStyle name="20% - Accent2 10 3 2" xfId="1711"/>
    <cellStyle name="20% - Accent2 10 3 2 2" xfId="2268"/>
    <cellStyle name="20% - Accent2 10 3 2 2 2" xfId="6431"/>
    <cellStyle name="20% - Accent2 10 3 2 2 2 2" xfId="14785"/>
    <cellStyle name="20% - Accent2 10 3 2 2 3" xfId="10623"/>
    <cellStyle name="20% - Accent2 10 3 2 3" xfId="5874"/>
    <cellStyle name="20% - Accent2 10 3 2 3 2" xfId="14228"/>
    <cellStyle name="20% - Accent2 10 3 2 4" xfId="10066"/>
    <cellStyle name="20% - Accent2 10 3 3" xfId="2269"/>
    <cellStyle name="20% - Accent2 10 3 3 2" xfId="6432"/>
    <cellStyle name="20% - Accent2 10 3 3 2 2" xfId="14786"/>
    <cellStyle name="20% - Accent2 10 3 3 3" xfId="10624"/>
    <cellStyle name="20% - Accent2 10 3 4" xfId="4838"/>
    <cellStyle name="20% - Accent2 10 3 4 2" xfId="13192"/>
    <cellStyle name="20% - Accent2 10 3 5" xfId="9030"/>
    <cellStyle name="20% - Accent2 10 4" xfId="1199"/>
    <cellStyle name="20% - Accent2 10 4 2" xfId="2270"/>
    <cellStyle name="20% - Accent2 10 4 2 2" xfId="6433"/>
    <cellStyle name="20% - Accent2 10 4 2 2 2" xfId="14787"/>
    <cellStyle name="20% - Accent2 10 4 2 3" xfId="10625"/>
    <cellStyle name="20% - Accent2 10 4 3" xfId="5362"/>
    <cellStyle name="20% - Accent2 10 4 3 2" xfId="13716"/>
    <cellStyle name="20% - Accent2 10 4 4" xfId="9554"/>
    <cellStyle name="20% - Accent2 10 5" xfId="2271"/>
    <cellStyle name="20% - Accent2 10 5 2" xfId="6434"/>
    <cellStyle name="20% - Accent2 10 5 2 2" xfId="14788"/>
    <cellStyle name="20% - Accent2 10 5 3" xfId="10626"/>
    <cellStyle name="20% - Accent2 10 6" xfId="4326"/>
    <cellStyle name="20% - Accent2 10 6 2" xfId="12680"/>
    <cellStyle name="20% - Accent2 10 7" xfId="8518"/>
    <cellStyle name="20% - Accent2 11" xfId="173"/>
    <cellStyle name="20% - Accent2 11 2" xfId="416"/>
    <cellStyle name="20% - Accent2 11 2 2" xfId="929"/>
    <cellStyle name="20% - Accent2 11 2 2 2" xfId="1965"/>
    <cellStyle name="20% - Accent2 11 2 2 2 2" xfId="2272"/>
    <cellStyle name="20% - Accent2 11 2 2 2 2 2" xfId="6435"/>
    <cellStyle name="20% - Accent2 11 2 2 2 2 2 2" xfId="14789"/>
    <cellStyle name="20% - Accent2 11 2 2 2 2 3" xfId="10627"/>
    <cellStyle name="20% - Accent2 11 2 2 2 3" xfId="6128"/>
    <cellStyle name="20% - Accent2 11 2 2 2 3 2" xfId="14482"/>
    <cellStyle name="20% - Accent2 11 2 2 2 4" xfId="10320"/>
    <cellStyle name="20% - Accent2 11 2 2 3" xfId="2273"/>
    <cellStyle name="20% - Accent2 11 2 2 3 2" xfId="6436"/>
    <cellStyle name="20% - Accent2 11 2 2 3 2 2" xfId="14790"/>
    <cellStyle name="20% - Accent2 11 2 2 3 3" xfId="10628"/>
    <cellStyle name="20% - Accent2 11 2 2 4" xfId="5092"/>
    <cellStyle name="20% - Accent2 11 2 2 4 2" xfId="13446"/>
    <cellStyle name="20% - Accent2 11 2 2 5" xfId="9284"/>
    <cellStyle name="20% - Accent2 11 2 3" xfId="1453"/>
    <cellStyle name="20% - Accent2 11 2 3 2" xfId="2274"/>
    <cellStyle name="20% - Accent2 11 2 3 2 2" xfId="6437"/>
    <cellStyle name="20% - Accent2 11 2 3 2 2 2" xfId="14791"/>
    <cellStyle name="20% - Accent2 11 2 3 2 3" xfId="10629"/>
    <cellStyle name="20% - Accent2 11 2 3 3" xfId="5616"/>
    <cellStyle name="20% - Accent2 11 2 3 3 2" xfId="13970"/>
    <cellStyle name="20% - Accent2 11 2 3 4" xfId="9808"/>
    <cellStyle name="20% - Accent2 11 2 4" xfId="2275"/>
    <cellStyle name="20% - Accent2 11 2 4 2" xfId="6438"/>
    <cellStyle name="20% - Accent2 11 2 4 2 2" xfId="14792"/>
    <cellStyle name="20% - Accent2 11 2 4 3" xfId="10630"/>
    <cellStyle name="20% - Accent2 11 2 5" xfId="4580"/>
    <cellStyle name="20% - Accent2 11 2 5 2" xfId="12934"/>
    <cellStyle name="20% - Accent2 11 2 6" xfId="8772"/>
    <cellStyle name="20% - Accent2 11 3" xfId="689"/>
    <cellStyle name="20% - Accent2 11 3 2" xfId="1725"/>
    <cellStyle name="20% - Accent2 11 3 2 2" xfId="2276"/>
    <cellStyle name="20% - Accent2 11 3 2 2 2" xfId="6439"/>
    <cellStyle name="20% - Accent2 11 3 2 2 2 2" xfId="14793"/>
    <cellStyle name="20% - Accent2 11 3 2 2 3" xfId="10631"/>
    <cellStyle name="20% - Accent2 11 3 2 3" xfId="5888"/>
    <cellStyle name="20% - Accent2 11 3 2 3 2" xfId="14242"/>
    <cellStyle name="20% - Accent2 11 3 2 4" xfId="10080"/>
    <cellStyle name="20% - Accent2 11 3 3" xfId="2277"/>
    <cellStyle name="20% - Accent2 11 3 3 2" xfId="6440"/>
    <cellStyle name="20% - Accent2 11 3 3 2 2" xfId="14794"/>
    <cellStyle name="20% - Accent2 11 3 3 3" xfId="10632"/>
    <cellStyle name="20% - Accent2 11 3 4" xfId="4852"/>
    <cellStyle name="20% - Accent2 11 3 4 2" xfId="13206"/>
    <cellStyle name="20% - Accent2 11 3 5" xfId="9044"/>
    <cellStyle name="20% - Accent2 11 4" xfId="1213"/>
    <cellStyle name="20% - Accent2 11 4 2" xfId="2278"/>
    <cellStyle name="20% - Accent2 11 4 2 2" xfId="6441"/>
    <cellStyle name="20% - Accent2 11 4 2 2 2" xfId="14795"/>
    <cellStyle name="20% - Accent2 11 4 2 3" xfId="10633"/>
    <cellStyle name="20% - Accent2 11 4 3" xfId="5376"/>
    <cellStyle name="20% - Accent2 11 4 3 2" xfId="13730"/>
    <cellStyle name="20% - Accent2 11 4 4" xfId="9568"/>
    <cellStyle name="20% - Accent2 11 5" xfId="2279"/>
    <cellStyle name="20% - Accent2 11 5 2" xfId="6442"/>
    <cellStyle name="20% - Accent2 11 5 2 2" xfId="14796"/>
    <cellStyle name="20% - Accent2 11 5 3" xfId="10634"/>
    <cellStyle name="20% - Accent2 11 6" xfId="4340"/>
    <cellStyle name="20% - Accent2 11 6 2" xfId="12694"/>
    <cellStyle name="20% - Accent2 11 7" xfId="8532"/>
    <cellStyle name="20% - Accent2 12" xfId="188"/>
    <cellStyle name="20% - Accent2 12 2" xfId="431"/>
    <cellStyle name="20% - Accent2 12 2 2" xfId="944"/>
    <cellStyle name="20% - Accent2 12 2 2 2" xfId="1980"/>
    <cellStyle name="20% - Accent2 12 2 2 2 2" xfId="2280"/>
    <cellStyle name="20% - Accent2 12 2 2 2 2 2" xfId="6443"/>
    <cellStyle name="20% - Accent2 12 2 2 2 2 2 2" xfId="14797"/>
    <cellStyle name="20% - Accent2 12 2 2 2 2 3" xfId="10635"/>
    <cellStyle name="20% - Accent2 12 2 2 2 3" xfId="6143"/>
    <cellStyle name="20% - Accent2 12 2 2 2 3 2" xfId="14497"/>
    <cellStyle name="20% - Accent2 12 2 2 2 4" xfId="10335"/>
    <cellStyle name="20% - Accent2 12 2 2 3" xfId="2281"/>
    <cellStyle name="20% - Accent2 12 2 2 3 2" xfId="6444"/>
    <cellStyle name="20% - Accent2 12 2 2 3 2 2" xfId="14798"/>
    <cellStyle name="20% - Accent2 12 2 2 3 3" xfId="10636"/>
    <cellStyle name="20% - Accent2 12 2 2 4" xfId="5107"/>
    <cellStyle name="20% - Accent2 12 2 2 4 2" xfId="13461"/>
    <cellStyle name="20% - Accent2 12 2 2 5" xfId="9299"/>
    <cellStyle name="20% - Accent2 12 2 3" xfId="1468"/>
    <cellStyle name="20% - Accent2 12 2 3 2" xfId="2282"/>
    <cellStyle name="20% - Accent2 12 2 3 2 2" xfId="6445"/>
    <cellStyle name="20% - Accent2 12 2 3 2 2 2" xfId="14799"/>
    <cellStyle name="20% - Accent2 12 2 3 2 3" xfId="10637"/>
    <cellStyle name="20% - Accent2 12 2 3 3" xfId="5631"/>
    <cellStyle name="20% - Accent2 12 2 3 3 2" xfId="13985"/>
    <cellStyle name="20% - Accent2 12 2 3 4" xfId="9823"/>
    <cellStyle name="20% - Accent2 12 2 4" xfId="2283"/>
    <cellStyle name="20% - Accent2 12 2 4 2" xfId="6446"/>
    <cellStyle name="20% - Accent2 12 2 4 2 2" xfId="14800"/>
    <cellStyle name="20% - Accent2 12 2 4 3" xfId="10638"/>
    <cellStyle name="20% - Accent2 12 2 5" xfId="4595"/>
    <cellStyle name="20% - Accent2 12 2 5 2" xfId="12949"/>
    <cellStyle name="20% - Accent2 12 2 6" xfId="8787"/>
    <cellStyle name="20% - Accent2 12 3" xfId="704"/>
    <cellStyle name="20% - Accent2 12 3 2" xfId="1740"/>
    <cellStyle name="20% - Accent2 12 3 2 2" xfId="2284"/>
    <cellStyle name="20% - Accent2 12 3 2 2 2" xfId="6447"/>
    <cellStyle name="20% - Accent2 12 3 2 2 2 2" xfId="14801"/>
    <cellStyle name="20% - Accent2 12 3 2 2 3" xfId="10639"/>
    <cellStyle name="20% - Accent2 12 3 2 3" xfId="5903"/>
    <cellStyle name="20% - Accent2 12 3 2 3 2" xfId="14257"/>
    <cellStyle name="20% - Accent2 12 3 2 4" xfId="10095"/>
    <cellStyle name="20% - Accent2 12 3 3" xfId="2285"/>
    <cellStyle name="20% - Accent2 12 3 3 2" xfId="6448"/>
    <cellStyle name="20% - Accent2 12 3 3 2 2" xfId="14802"/>
    <cellStyle name="20% - Accent2 12 3 3 3" xfId="10640"/>
    <cellStyle name="20% - Accent2 12 3 4" xfId="4867"/>
    <cellStyle name="20% - Accent2 12 3 4 2" xfId="13221"/>
    <cellStyle name="20% - Accent2 12 3 5" xfId="9059"/>
    <cellStyle name="20% - Accent2 12 4" xfId="1228"/>
    <cellStyle name="20% - Accent2 12 4 2" xfId="2286"/>
    <cellStyle name="20% - Accent2 12 4 2 2" xfId="6449"/>
    <cellStyle name="20% - Accent2 12 4 2 2 2" xfId="14803"/>
    <cellStyle name="20% - Accent2 12 4 2 3" xfId="10641"/>
    <cellStyle name="20% - Accent2 12 4 3" xfId="5391"/>
    <cellStyle name="20% - Accent2 12 4 3 2" xfId="13745"/>
    <cellStyle name="20% - Accent2 12 4 4" xfId="9583"/>
    <cellStyle name="20% - Accent2 12 5" xfId="2287"/>
    <cellStyle name="20% - Accent2 12 5 2" xfId="6450"/>
    <cellStyle name="20% - Accent2 12 5 2 2" xfId="14804"/>
    <cellStyle name="20% - Accent2 12 5 3" xfId="10642"/>
    <cellStyle name="20% - Accent2 12 6" xfId="4355"/>
    <cellStyle name="20% - Accent2 12 6 2" xfId="12709"/>
    <cellStyle name="20% - Accent2 12 7" xfId="8547"/>
    <cellStyle name="20% - Accent2 13" xfId="204"/>
    <cellStyle name="20% - Accent2 13 2" xfId="446"/>
    <cellStyle name="20% - Accent2 13 2 2" xfId="959"/>
    <cellStyle name="20% - Accent2 13 2 2 2" xfId="1995"/>
    <cellStyle name="20% - Accent2 13 2 2 2 2" xfId="2288"/>
    <cellStyle name="20% - Accent2 13 2 2 2 2 2" xfId="6451"/>
    <cellStyle name="20% - Accent2 13 2 2 2 2 2 2" xfId="14805"/>
    <cellStyle name="20% - Accent2 13 2 2 2 2 3" xfId="10643"/>
    <cellStyle name="20% - Accent2 13 2 2 2 3" xfId="6158"/>
    <cellStyle name="20% - Accent2 13 2 2 2 3 2" xfId="14512"/>
    <cellStyle name="20% - Accent2 13 2 2 2 4" xfId="10350"/>
    <cellStyle name="20% - Accent2 13 2 2 3" xfId="2289"/>
    <cellStyle name="20% - Accent2 13 2 2 3 2" xfId="6452"/>
    <cellStyle name="20% - Accent2 13 2 2 3 2 2" xfId="14806"/>
    <cellStyle name="20% - Accent2 13 2 2 3 3" xfId="10644"/>
    <cellStyle name="20% - Accent2 13 2 2 4" xfId="5122"/>
    <cellStyle name="20% - Accent2 13 2 2 4 2" xfId="13476"/>
    <cellStyle name="20% - Accent2 13 2 2 5" xfId="9314"/>
    <cellStyle name="20% - Accent2 13 2 3" xfId="1483"/>
    <cellStyle name="20% - Accent2 13 2 3 2" xfId="2290"/>
    <cellStyle name="20% - Accent2 13 2 3 2 2" xfId="6453"/>
    <cellStyle name="20% - Accent2 13 2 3 2 2 2" xfId="14807"/>
    <cellStyle name="20% - Accent2 13 2 3 2 3" xfId="10645"/>
    <cellStyle name="20% - Accent2 13 2 3 3" xfId="5646"/>
    <cellStyle name="20% - Accent2 13 2 3 3 2" xfId="14000"/>
    <cellStyle name="20% - Accent2 13 2 3 4" xfId="9838"/>
    <cellStyle name="20% - Accent2 13 2 4" xfId="2291"/>
    <cellStyle name="20% - Accent2 13 2 4 2" xfId="6454"/>
    <cellStyle name="20% - Accent2 13 2 4 2 2" xfId="14808"/>
    <cellStyle name="20% - Accent2 13 2 4 3" xfId="10646"/>
    <cellStyle name="20% - Accent2 13 2 5" xfId="4610"/>
    <cellStyle name="20% - Accent2 13 2 5 2" xfId="12964"/>
    <cellStyle name="20% - Accent2 13 2 6" xfId="8802"/>
    <cellStyle name="20% - Accent2 13 3" xfId="719"/>
    <cellStyle name="20% - Accent2 13 3 2" xfId="1755"/>
    <cellStyle name="20% - Accent2 13 3 2 2" xfId="2292"/>
    <cellStyle name="20% - Accent2 13 3 2 2 2" xfId="6455"/>
    <cellStyle name="20% - Accent2 13 3 2 2 2 2" xfId="14809"/>
    <cellStyle name="20% - Accent2 13 3 2 2 3" xfId="10647"/>
    <cellStyle name="20% - Accent2 13 3 2 3" xfId="5918"/>
    <cellStyle name="20% - Accent2 13 3 2 3 2" xfId="14272"/>
    <cellStyle name="20% - Accent2 13 3 2 4" xfId="10110"/>
    <cellStyle name="20% - Accent2 13 3 3" xfId="2293"/>
    <cellStyle name="20% - Accent2 13 3 3 2" xfId="6456"/>
    <cellStyle name="20% - Accent2 13 3 3 2 2" xfId="14810"/>
    <cellStyle name="20% - Accent2 13 3 3 3" xfId="10648"/>
    <cellStyle name="20% - Accent2 13 3 4" xfId="4882"/>
    <cellStyle name="20% - Accent2 13 3 4 2" xfId="13236"/>
    <cellStyle name="20% - Accent2 13 3 5" xfId="9074"/>
    <cellStyle name="20% - Accent2 13 4" xfId="1243"/>
    <cellStyle name="20% - Accent2 13 4 2" xfId="2294"/>
    <cellStyle name="20% - Accent2 13 4 2 2" xfId="6457"/>
    <cellStyle name="20% - Accent2 13 4 2 2 2" xfId="14811"/>
    <cellStyle name="20% - Accent2 13 4 2 3" xfId="10649"/>
    <cellStyle name="20% - Accent2 13 4 3" xfId="5406"/>
    <cellStyle name="20% - Accent2 13 4 3 2" xfId="13760"/>
    <cellStyle name="20% - Accent2 13 4 4" xfId="9598"/>
    <cellStyle name="20% - Accent2 13 5" xfId="2295"/>
    <cellStyle name="20% - Accent2 13 5 2" xfId="6458"/>
    <cellStyle name="20% - Accent2 13 5 2 2" xfId="14812"/>
    <cellStyle name="20% - Accent2 13 5 3" xfId="10650"/>
    <cellStyle name="20% - Accent2 13 6" xfId="4370"/>
    <cellStyle name="20% - Accent2 13 6 2" xfId="12724"/>
    <cellStyle name="20% - Accent2 13 7" xfId="8562"/>
    <cellStyle name="20% - Accent2 14" xfId="218"/>
    <cellStyle name="20% - Accent2 14 2" xfId="460"/>
    <cellStyle name="20% - Accent2 14 2 2" xfId="973"/>
    <cellStyle name="20% - Accent2 14 2 2 2" xfId="2009"/>
    <cellStyle name="20% - Accent2 14 2 2 2 2" xfId="2296"/>
    <cellStyle name="20% - Accent2 14 2 2 2 2 2" xfId="6459"/>
    <cellStyle name="20% - Accent2 14 2 2 2 2 2 2" xfId="14813"/>
    <cellStyle name="20% - Accent2 14 2 2 2 2 3" xfId="10651"/>
    <cellStyle name="20% - Accent2 14 2 2 2 3" xfId="6172"/>
    <cellStyle name="20% - Accent2 14 2 2 2 3 2" xfId="14526"/>
    <cellStyle name="20% - Accent2 14 2 2 2 4" xfId="10364"/>
    <cellStyle name="20% - Accent2 14 2 2 3" xfId="2297"/>
    <cellStyle name="20% - Accent2 14 2 2 3 2" xfId="6460"/>
    <cellStyle name="20% - Accent2 14 2 2 3 2 2" xfId="14814"/>
    <cellStyle name="20% - Accent2 14 2 2 3 3" xfId="10652"/>
    <cellStyle name="20% - Accent2 14 2 2 4" xfId="5136"/>
    <cellStyle name="20% - Accent2 14 2 2 4 2" xfId="13490"/>
    <cellStyle name="20% - Accent2 14 2 2 5" xfId="9328"/>
    <cellStyle name="20% - Accent2 14 2 3" xfId="1497"/>
    <cellStyle name="20% - Accent2 14 2 3 2" xfId="2298"/>
    <cellStyle name="20% - Accent2 14 2 3 2 2" xfId="6461"/>
    <cellStyle name="20% - Accent2 14 2 3 2 2 2" xfId="14815"/>
    <cellStyle name="20% - Accent2 14 2 3 2 3" xfId="10653"/>
    <cellStyle name="20% - Accent2 14 2 3 3" xfId="5660"/>
    <cellStyle name="20% - Accent2 14 2 3 3 2" xfId="14014"/>
    <cellStyle name="20% - Accent2 14 2 3 4" xfId="9852"/>
    <cellStyle name="20% - Accent2 14 2 4" xfId="2299"/>
    <cellStyle name="20% - Accent2 14 2 4 2" xfId="6462"/>
    <cellStyle name="20% - Accent2 14 2 4 2 2" xfId="14816"/>
    <cellStyle name="20% - Accent2 14 2 4 3" xfId="10654"/>
    <cellStyle name="20% - Accent2 14 2 5" xfId="4624"/>
    <cellStyle name="20% - Accent2 14 2 5 2" xfId="12978"/>
    <cellStyle name="20% - Accent2 14 2 6" xfId="8816"/>
    <cellStyle name="20% - Accent2 14 3" xfId="733"/>
    <cellStyle name="20% - Accent2 14 3 2" xfId="1769"/>
    <cellStyle name="20% - Accent2 14 3 2 2" xfId="2300"/>
    <cellStyle name="20% - Accent2 14 3 2 2 2" xfId="6463"/>
    <cellStyle name="20% - Accent2 14 3 2 2 2 2" xfId="14817"/>
    <cellStyle name="20% - Accent2 14 3 2 2 3" xfId="10655"/>
    <cellStyle name="20% - Accent2 14 3 2 3" xfId="5932"/>
    <cellStyle name="20% - Accent2 14 3 2 3 2" xfId="14286"/>
    <cellStyle name="20% - Accent2 14 3 2 4" xfId="10124"/>
    <cellStyle name="20% - Accent2 14 3 3" xfId="2301"/>
    <cellStyle name="20% - Accent2 14 3 3 2" xfId="6464"/>
    <cellStyle name="20% - Accent2 14 3 3 2 2" xfId="14818"/>
    <cellStyle name="20% - Accent2 14 3 3 3" xfId="10656"/>
    <cellStyle name="20% - Accent2 14 3 4" xfId="4896"/>
    <cellStyle name="20% - Accent2 14 3 4 2" xfId="13250"/>
    <cellStyle name="20% - Accent2 14 3 5" xfId="9088"/>
    <cellStyle name="20% - Accent2 14 4" xfId="1257"/>
    <cellStyle name="20% - Accent2 14 4 2" xfId="2302"/>
    <cellStyle name="20% - Accent2 14 4 2 2" xfId="6465"/>
    <cellStyle name="20% - Accent2 14 4 2 2 2" xfId="14819"/>
    <cellStyle name="20% - Accent2 14 4 2 3" xfId="10657"/>
    <cellStyle name="20% - Accent2 14 4 3" xfId="5420"/>
    <cellStyle name="20% - Accent2 14 4 3 2" xfId="13774"/>
    <cellStyle name="20% - Accent2 14 4 4" xfId="9612"/>
    <cellStyle name="20% - Accent2 14 5" xfId="2303"/>
    <cellStyle name="20% - Accent2 14 5 2" xfId="6466"/>
    <cellStyle name="20% - Accent2 14 5 2 2" xfId="14820"/>
    <cellStyle name="20% - Accent2 14 5 3" xfId="10658"/>
    <cellStyle name="20% - Accent2 14 6" xfId="4384"/>
    <cellStyle name="20% - Accent2 14 6 2" xfId="12738"/>
    <cellStyle name="20% - Accent2 14 7" xfId="8576"/>
    <cellStyle name="20% - Accent2 15" xfId="232"/>
    <cellStyle name="20% - Accent2 15 2" xfId="474"/>
    <cellStyle name="20% - Accent2 15 2 2" xfId="987"/>
    <cellStyle name="20% - Accent2 15 2 2 2" xfId="2023"/>
    <cellStyle name="20% - Accent2 15 2 2 2 2" xfId="2304"/>
    <cellStyle name="20% - Accent2 15 2 2 2 2 2" xfId="6467"/>
    <cellStyle name="20% - Accent2 15 2 2 2 2 2 2" xfId="14821"/>
    <cellStyle name="20% - Accent2 15 2 2 2 2 3" xfId="10659"/>
    <cellStyle name="20% - Accent2 15 2 2 2 3" xfId="6186"/>
    <cellStyle name="20% - Accent2 15 2 2 2 3 2" xfId="14540"/>
    <cellStyle name="20% - Accent2 15 2 2 2 4" xfId="10378"/>
    <cellStyle name="20% - Accent2 15 2 2 3" xfId="2305"/>
    <cellStyle name="20% - Accent2 15 2 2 3 2" xfId="6468"/>
    <cellStyle name="20% - Accent2 15 2 2 3 2 2" xfId="14822"/>
    <cellStyle name="20% - Accent2 15 2 2 3 3" xfId="10660"/>
    <cellStyle name="20% - Accent2 15 2 2 4" xfId="5150"/>
    <cellStyle name="20% - Accent2 15 2 2 4 2" xfId="13504"/>
    <cellStyle name="20% - Accent2 15 2 2 5" xfId="9342"/>
    <cellStyle name="20% - Accent2 15 2 3" xfId="1511"/>
    <cellStyle name="20% - Accent2 15 2 3 2" xfId="2306"/>
    <cellStyle name="20% - Accent2 15 2 3 2 2" xfId="6469"/>
    <cellStyle name="20% - Accent2 15 2 3 2 2 2" xfId="14823"/>
    <cellStyle name="20% - Accent2 15 2 3 2 3" xfId="10661"/>
    <cellStyle name="20% - Accent2 15 2 3 3" xfId="5674"/>
    <cellStyle name="20% - Accent2 15 2 3 3 2" xfId="14028"/>
    <cellStyle name="20% - Accent2 15 2 3 4" xfId="9866"/>
    <cellStyle name="20% - Accent2 15 2 4" xfId="2307"/>
    <cellStyle name="20% - Accent2 15 2 4 2" xfId="6470"/>
    <cellStyle name="20% - Accent2 15 2 4 2 2" xfId="14824"/>
    <cellStyle name="20% - Accent2 15 2 4 3" xfId="10662"/>
    <cellStyle name="20% - Accent2 15 2 5" xfId="4638"/>
    <cellStyle name="20% - Accent2 15 2 5 2" xfId="12992"/>
    <cellStyle name="20% - Accent2 15 2 6" xfId="8830"/>
    <cellStyle name="20% - Accent2 15 3" xfId="747"/>
    <cellStyle name="20% - Accent2 15 3 2" xfId="1783"/>
    <cellStyle name="20% - Accent2 15 3 2 2" xfId="2308"/>
    <cellStyle name="20% - Accent2 15 3 2 2 2" xfId="6471"/>
    <cellStyle name="20% - Accent2 15 3 2 2 2 2" xfId="14825"/>
    <cellStyle name="20% - Accent2 15 3 2 2 3" xfId="10663"/>
    <cellStyle name="20% - Accent2 15 3 2 3" xfId="5946"/>
    <cellStyle name="20% - Accent2 15 3 2 3 2" xfId="14300"/>
    <cellStyle name="20% - Accent2 15 3 2 4" xfId="10138"/>
    <cellStyle name="20% - Accent2 15 3 3" xfId="2309"/>
    <cellStyle name="20% - Accent2 15 3 3 2" xfId="6472"/>
    <cellStyle name="20% - Accent2 15 3 3 2 2" xfId="14826"/>
    <cellStyle name="20% - Accent2 15 3 3 3" xfId="10664"/>
    <cellStyle name="20% - Accent2 15 3 4" xfId="4910"/>
    <cellStyle name="20% - Accent2 15 3 4 2" xfId="13264"/>
    <cellStyle name="20% - Accent2 15 3 5" xfId="9102"/>
    <cellStyle name="20% - Accent2 15 4" xfId="1271"/>
    <cellStyle name="20% - Accent2 15 4 2" xfId="2310"/>
    <cellStyle name="20% - Accent2 15 4 2 2" xfId="6473"/>
    <cellStyle name="20% - Accent2 15 4 2 2 2" xfId="14827"/>
    <cellStyle name="20% - Accent2 15 4 2 3" xfId="10665"/>
    <cellStyle name="20% - Accent2 15 4 3" xfId="5434"/>
    <cellStyle name="20% - Accent2 15 4 3 2" xfId="13788"/>
    <cellStyle name="20% - Accent2 15 4 4" xfId="9626"/>
    <cellStyle name="20% - Accent2 15 5" xfId="2311"/>
    <cellStyle name="20% - Accent2 15 5 2" xfId="6474"/>
    <cellStyle name="20% - Accent2 15 5 2 2" xfId="14828"/>
    <cellStyle name="20% - Accent2 15 5 3" xfId="10666"/>
    <cellStyle name="20% - Accent2 15 6" xfId="4398"/>
    <cellStyle name="20% - Accent2 15 6 2" xfId="12752"/>
    <cellStyle name="20% - Accent2 15 7" xfId="8590"/>
    <cellStyle name="20% - Accent2 16" xfId="246"/>
    <cellStyle name="20% - Accent2 16 2" xfId="488"/>
    <cellStyle name="20% - Accent2 16 2 2" xfId="1001"/>
    <cellStyle name="20% - Accent2 16 2 2 2" xfId="2037"/>
    <cellStyle name="20% - Accent2 16 2 2 2 2" xfId="2312"/>
    <cellStyle name="20% - Accent2 16 2 2 2 2 2" xfId="6475"/>
    <cellStyle name="20% - Accent2 16 2 2 2 2 2 2" xfId="14829"/>
    <cellStyle name="20% - Accent2 16 2 2 2 2 3" xfId="10667"/>
    <cellStyle name="20% - Accent2 16 2 2 2 3" xfId="6200"/>
    <cellStyle name="20% - Accent2 16 2 2 2 3 2" xfId="14554"/>
    <cellStyle name="20% - Accent2 16 2 2 2 4" xfId="10392"/>
    <cellStyle name="20% - Accent2 16 2 2 3" xfId="2313"/>
    <cellStyle name="20% - Accent2 16 2 2 3 2" xfId="6476"/>
    <cellStyle name="20% - Accent2 16 2 2 3 2 2" xfId="14830"/>
    <cellStyle name="20% - Accent2 16 2 2 3 3" xfId="10668"/>
    <cellStyle name="20% - Accent2 16 2 2 4" xfId="5164"/>
    <cellStyle name="20% - Accent2 16 2 2 4 2" xfId="13518"/>
    <cellStyle name="20% - Accent2 16 2 2 5" xfId="9356"/>
    <cellStyle name="20% - Accent2 16 2 3" xfId="1525"/>
    <cellStyle name="20% - Accent2 16 2 3 2" xfId="2314"/>
    <cellStyle name="20% - Accent2 16 2 3 2 2" xfId="6477"/>
    <cellStyle name="20% - Accent2 16 2 3 2 2 2" xfId="14831"/>
    <cellStyle name="20% - Accent2 16 2 3 2 3" xfId="10669"/>
    <cellStyle name="20% - Accent2 16 2 3 3" xfId="5688"/>
    <cellStyle name="20% - Accent2 16 2 3 3 2" xfId="14042"/>
    <cellStyle name="20% - Accent2 16 2 3 4" xfId="9880"/>
    <cellStyle name="20% - Accent2 16 2 4" xfId="2315"/>
    <cellStyle name="20% - Accent2 16 2 4 2" xfId="6478"/>
    <cellStyle name="20% - Accent2 16 2 4 2 2" xfId="14832"/>
    <cellStyle name="20% - Accent2 16 2 4 3" xfId="10670"/>
    <cellStyle name="20% - Accent2 16 2 5" xfId="4652"/>
    <cellStyle name="20% - Accent2 16 2 5 2" xfId="13006"/>
    <cellStyle name="20% - Accent2 16 2 6" xfId="8844"/>
    <cellStyle name="20% - Accent2 16 3" xfId="761"/>
    <cellStyle name="20% - Accent2 16 3 2" xfId="1797"/>
    <cellStyle name="20% - Accent2 16 3 2 2" xfId="2316"/>
    <cellStyle name="20% - Accent2 16 3 2 2 2" xfId="6479"/>
    <cellStyle name="20% - Accent2 16 3 2 2 2 2" xfId="14833"/>
    <cellStyle name="20% - Accent2 16 3 2 2 3" xfId="10671"/>
    <cellStyle name="20% - Accent2 16 3 2 3" xfId="5960"/>
    <cellStyle name="20% - Accent2 16 3 2 3 2" xfId="14314"/>
    <cellStyle name="20% - Accent2 16 3 2 4" xfId="10152"/>
    <cellStyle name="20% - Accent2 16 3 3" xfId="2317"/>
    <cellStyle name="20% - Accent2 16 3 3 2" xfId="6480"/>
    <cellStyle name="20% - Accent2 16 3 3 2 2" xfId="14834"/>
    <cellStyle name="20% - Accent2 16 3 3 3" xfId="10672"/>
    <cellStyle name="20% - Accent2 16 3 4" xfId="4924"/>
    <cellStyle name="20% - Accent2 16 3 4 2" xfId="13278"/>
    <cellStyle name="20% - Accent2 16 3 5" xfId="9116"/>
    <cellStyle name="20% - Accent2 16 4" xfId="1285"/>
    <cellStyle name="20% - Accent2 16 4 2" xfId="2318"/>
    <cellStyle name="20% - Accent2 16 4 2 2" xfId="6481"/>
    <cellStyle name="20% - Accent2 16 4 2 2 2" xfId="14835"/>
    <cellStyle name="20% - Accent2 16 4 2 3" xfId="10673"/>
    <cellStyle name="20% - Accent2 16 4 3" xfId="5448"/>
    <cellStyle name="20% - Accent2 16 4 3 2" xfId="13802"/>
    <cellStyle name="20% - Accent2 16 4 4" xfId="9640"/>
    <cellStyle name="20% - Accent2 16 5" xfId="2319"/>
    <cellStyle name="20% - Accent2 16 5 2" xfId="6482"/>
    <cellStyle name="20% - Accent2 16 5 2 2" xfId="14836"/>
    <cellStyle name="20% - Accent2 16 5 3" xfId="10674"/>
    <cellStyle name="20% - Accent2 16 6" xfId="4412"/>
    <cellStyle name="20% - Accent2 16 6 2" xfId="12766"/>
    <cellStyle name="20% - Accent2 16 7" xfId="8604"/>
    <cellStyle name="20% - Accent2 17" xfId="262"/>
    <cellStyle name="20% - Accent2 17 2" xfId="502"/>
    <cellStyle name="20% - Accent2 17 2 2" xfId="1015"/>
    <cellStyle name="20% - Accent2 17 2 2 2" xfId="2051"/>
    <cellStyle name="20% - Accent2 17 2 2 2 2" xfId="2320"/>
    <cellStyle name="20% - Accent2 17 2 2 2 2 2" xfId="6483"/>
    <cellStyle name="20% - Accent2 17 2 2 2 2 2 2" xfId="14837"/>
    <cellStyle name="20% - Accent2 17 2 2 2 2 3" xfId="10675"/>
    <cellStyle name="20% - Accent2 17 2 2 2 3" xfId="6214"/>
    <cellStyle name="20% - Accent2 17 2 2 2 3 2" xfId="14568"/>
    <cellStyle name="20% - Accent2 17 2 2 2 4" xfId="10406"/>
    <cellStyle name="20% - Accent2 17 2 2 3" xfId="2321"/>
    <cellStyle name="20% - Accent2 17 2 2 3 2" xfId="6484"/>
    <cellStyle name="20% - Accent2 17 2 2 3 2 2" xfId="14838"/>
    <cellStyle name="20% - Accent2 17 2 2 3 3" xfId="10676"/>
    <cellStyle name="20% - Accent2 17 2 2 4" xfId="5178"/>
    <cellStyle name="20% - Accent2 17 2 2 4 2" xfId="13532"/>
    <cellStyle name="20% - Accent2 17 2 2 5" xfId="9370"/>
    <cellStyle name="20% - Accent2 17 2 3" xfId="1539"/>
    <cellStyle name="20% - Accent2 17 2 3 2" xfId="2322"/>
    <cellStyle name="20% - Accent2 17 2 3 2 2" xfId="6485"/>
    <cellStyle name="20% - Accent2 17 2 3 2 2 2" xfId="14839"/>
    <cellStyle name="20% - Accent2 17 2 3 2 3" xfId="10677"/>
    <cellStyle name="20% - Accent2 17 2 3 3" xfId="5702"/>
    <cellStyle name="20% - Accent2 17 2 3 3 2" xfId="14056"/>
    <cellStyle name="20% - Accent2 17 2 3 4" xfId="9894"/>
    <cellStyle name="20% - Accent2 17 2 4" xfId="2323"/>
    <cellStyle name="20% - Accent2 17 2 4 2" xfId="6486"/>
    <cellStyle name="20% - Accent2 17 2 4 2 2" xfId="14840"/>
    <cellStyle name="20% - Accent2 17 2 4 3" xfId="10678"/>
    <cellStyle name="20% - Accent2 17 2 5" xfId="4666"/>
    <cellStyle name="20% - Accent2 17 2 5 2" xfId="13020"/>
    <cellStyle name="20% - Accent2 17 2 6" xfId="8858"/>
    <cellStyle name="20% - Accent2 17 3" xfId="775"/>
    <cellStyle name="20% - Accent2 17 3 2" xfId="1811"/>
    <cellStyle name="20% - Accent2 17 3 2 2" xfId="2324"/>
    <cellStyle name="20% - Accent2 17 3 2 2 2" xfId="6487"/>
    <cellStyle name="20% - Accent2 17 3 2 2 2 2" xfId="14841"/>
    <cellStyle name="20% - Accent2 17 3 2 2 3" xfId="10679"/>
    <cellStyle name="20% - Accent2 17 3 2 3" xfId="5974"/>
    <cellStyle name="20% - Accent2 17 3 2 3 2" xfId="14328"/>
    <cellStyle name="20% - Accent2 17 3 2 4" xfId="10166"/>
    <cellStyle name="20% - Accent2 17 3 3" xfId="2325"/>
    <cellStyle name="20% - Accent2 17 3 3 2" xfId="6488"/>
    <cellStyle name="20% - Accent2 17 3 3 2 2" xfId="14842"/>
    <cellStyle name="20% - Accent2 17 3 3 3" xfId="10680"/>
    <cellStyle name="20% - Accent2 17 3 4" xfId="4938"/>
    <cellStyle name="20% - Accent2 17 3 4 2" xfId="13292"/>
    <cellStyle name="20% - Accent2 17 3 5" xfId="9130"/>
    <cellStyle name="20% - Accent2 17 4" xfId="1299"/>
    <cellStyle name="20% - Accent2 17 4 2" xfId="2326"/>
    <cellStyle name="20% - Accent2 17 4 2 2" xfId="6489"/>
    <cellStyle name="20% - Accent2 17 4 2 2 2" xfId="14843"/>
    <cellStyle name="20% - Accent2 17 4 2 3" xfId="10681"/>
    <cellStyle name="20% - Accent2 17 4 3" xfId="5462"/>
    <cellStyle name="20% - Accent2 17 4 3 2" xfId="13816"/>
    <cellStyle name="20% - Accent2 17 4 4" xfId="9654"/>
    <cellStyle name="20% - Accent2 17 5" xfId="2327"/>
    <cellStyle name="20% - Accent2 17 5 2" xfId="6490"/>
    <cellStyle name="20% - Accent2 17 5 2 2" xfId="14844"/>
    <cellStyle name="20% - Accent2 17 5 3" xfId="10682"/>
    <cellStyle name="20% - Accent2 17 6" xfId="4426"/>
    <cellStyle name="20% - Accent2 17 6 2" xfId="12780"/>
    <cellStyle name="20% - Accent2 17 7" xfId="8618"/>
    <cellStyle name="20% - Accent2 18" xfId="273"/>
    <cellStyle name="20% - Accent2 18 2" xfId="786"/>
    <cellStyle name="20% - Accent2 18 2 2" xfId="1822"/>
    <cellStyle name="20% - Accent2 18 2 2 2" xfId="2328"/>
    <cellStyle name="20% - Accent2 18 2 2 2 2" xfId="6491"/>
    <cellStyle name="20% - Accent2 18 2 2 2 2 2" xfId="14845"/>
    <cellStyle name="20% - Accent2 18 2 2 2 3" xfId="10683"/>
    <cellStyle name="20% - Accent2 18 2 2 3" xfId="5985"/>
    <cellStyle name="20% - Accent2 18 2 2 3 2" xfId="14339"/>
    <cellStyle name="20% - Accent2 18 2 2 4" xfId="10177"/>
    <cellStyle name="20% - Accent2 18 2 3" xfId="2329"/>
    <cellStyle name="20% - Accent2 18 2 3 2" xfId="6492"/>
    <cellStyle name="20% - Accent2 18 2 3 2 2" xfId="14846"/>
    <cellStyle name="20% - Accent2 18 2 3 3" xfId="10684"/>
    <cellStyle name="20% - Accent2 18 2 4" xfId="4949"/>
    <cellStyle name="20% - Accent2 18 2 4 2" xfId="13303"/>
    <cellStyle name="20% - Accent2 18 2 5" xfId="9141"/>
    <cellStyle name="20% - Accent2 18 3" xfId="1310"/>
    <cellStyle name="20% - Accent2 18 3 2" xfId="2330"/>
    <cellStyle name="20% - Accent2 18 3 2 2" xfId="6493"/>
    <cellStyle name="20% - Accent2 18 3 2 2 2" xfId="14847"/>
    <cellStyle name="20% - Accent2 18 3 2 3" xfId="10685"/>
    <cellStyle name="20% - Accent2 18 3 3" xfId="5473"/>
    <cellStyle name="20% - Accent2 18 3 3 2" xfId="13827"/>
    <cellStyle name="20% - Accent2 18 3 4" xfId="9665"/>
    <cellStyle name="20% - Accent2 18 4" xfId="2331"/>
    <cellStyle name="20% - Accent2 18 4 2" xfId="6494"/>
    <cellStyle name="20% - Accent2 18 4 2 2" xfId="14848"/>
    <cellStyle name="20% - Accent2 18 4 3" xfId="10686"/>
    <cellStyle name="20% - Accent2 18 5" xfId="4437"/>
    <cellStyle name="20% - Accent2 18 5 2" xfId="12791"/>
    <cellStyle name="20% - Accent2 18 6" xfId="8629"/>
    <cellStyle name="20% - Accent2 19" xfId="518"/>
    <cellStyle name="20% - Accent2 19 2" xfId="1031"/>
    <cellStyle name="20% - Accent2 19 2 2" xfId="2067"/>
    <cellStyle name="20% - Accent2 19 2 2 2" xfId="2332"/>
    <cellStyle name="20% - Accent2 19 2 2 2 2" xfId="6495"/>
    <cellStyle name="20% - Accent2 19 2 2 2 2 2" xfId="14849"/>
    <cellStyle name="20% - Accent2 19 2 2 2 3" xfId="10687"/>
    <cellStyle name="20% - Accent2 19 2 2 3" xfId="6230"/>
    <cellStyle name="20% - Accent2 19 2 2 3 2" xfId="14584"/>
    <cellStyle name="20% - Accent2 19 2 2 4" xfId="10422"/>
    <cellStyle name="20% - Accent2 19 2 3" xfId="2333"/>
    <cellStyle name="20% - Accent2 19 2 3 2" xfId="6496"/>
    <cellStyle name="20% - Accent2 19 2 3 2 2" xfId="14850"/>
    <cellStyle name="20% - Accent2 19 2 3 3" xfId="10688"/>
    <cellStyle name="20% - Accent2 19 2 4" xfId="5194"/>
    <cellStyle name="20% - Accent2 19 2 4 2" xfId="13548"/>
    <cellStyle name="20% - Accent2 19 2 5" xfId="9386"/>
    <cellStyle name="20% - Accent2 19 3" xfId="1555"/>
    <cellStyle name="20% - Accent2 19 3 2" xfId="2334"/>
    <cellStyle name="20% - Accent2 19 3 2 2" xfId="6497"/>
    <cellStyle name="20% - Accent2 19 3 2 2 2" xfId="14851"/>
    <cellStyle name="20% - Accent2 19 3 2 3" xfId="10689"/>
    <cellStyle name="20% - Accent2 19 3 3" xfId="5718"/>
    <cellStyle name="20% - Accent2 19 3 3 2" xfId="14072"/>
    <cellStyle name="20% - Accent2 19 3 4" xfId="9910"/>
    <cellStyle name="20% - Accent2 19 4" xfId="2335"/>
    <cellStyle name="20% - Accent2 19 4 2" xfId="6498"/>
    <cellStyle name="20% - Accent2 19 4 2 2" xfId="14852"/>
    <cellStyle name="20% - Accent2 19 4 3" xfId="10690"/>
    <cellStyle name="20% - Accent2 19 5" xfId="4682"/>
    <cellStyle name="20% - Accent2 19 5 2" xfId="13036"/>
    <cellStyle name="20% - Accent2 19 6" xfId="8874"/>
    <cellStyle name="20% - Accent2 2" xfId="47"/>
    <cellStyle name="20% - Accent2 2 2" xfId="290"/>
    <cellStyle name="20% - Accent2 2 2 2" xfId="803"/>
    <cellStyle name="20% - Accent2 2 2 2 2" xfId="1839"/>
    <cellStyle name="20% - Accent2 2 2 2 2 2" xfId="2336"/>
    <cellStyle name="20% - Accent2 2 2 2 2 2 2" xfId="6499"/>
    <cellStyle name="20% - Accent2 2 2 2 2 2 2 2" xfId="14853"/>
    <cellStyle name="20% - Accent2 2 2 2 2 2 3" xfId="10691"/>
    <cellStyle name="20% - Accent2 2 2 2 2 3" xfId="6002"/>
    <cellStyle name="20% - Accent2 2 2 2 2 3 2" xfId="14356"/>
    <cellStyle name="20% - Accent2 2 2 2 2 4" xfId="10194"/>
    <cellStyle name="20% - Accent2 2 2 2 3" xfId="2337"/>
    <cellStyle name="20% - Accent2 2 2 2 3 2" xfId="6500"/>
    <cellStyle name="20% - Accent2 2 2 2 3 2 2" xfId="14854"/>
    <cellStyle name="20% - Accent2 2 2 2 3 3" xfId="10692"/>
    <cellStyle name="20% - Accent2 2 2 2 4" xfId="4966"/>
    <cellStyle name="20% - Accent2 2 2 2 4 2" xfId="13320"/>
    <cellStyle name="20% - Accent2 2 2 2 5" xfId="9158"/>
    <cellStyle name="20% - Accent2 2 2 3" xfId="1327"/>
    <cellStyle name="20% - Accent2 2 2 3 2" xfId="2338"/>
    <cellStyle name="20% - Accent2 2 2 3 2 2" xfId="6501"/>
    <cellStyle name="20% - Accent2 2 2 3 2 2 2" xfId="14855"/>
    <cellStyle name="20% - Accent2 2 2 3 2 3" xfId="10693"/>
    <cellStyle name="20% - Accent2 2 2 3 3" xfId="5490"/>
    <cellStyle name="20% - Accent2 2 2 3 3 2" xfId="13844"/>
    <cellStyle name="20% - Accent2 2 2 3 4" xfId="9682"/>
    <cellStyle name="20% - Accent2 2 2 4" xfId="2339"/>
    <cellStyle name="20% - Accent2 2 2 4 2" xfId="6502"/>
    <cellStyle name="20% - Accent2 2 2 4 2 2" xfId="14856"/>
    <cellStyle name="20% - Accent2 2 2 4 3" xfId="10694"/>
    <cellStyle name="20% - Accent2 2 2 5" xfId="4454"/>
    <cellStyle name="20% - Accent2 2 2 5 2" xfId="12808"/>
    <cellStyle name="20% - Accent2 2 2 6" xfId="8646"/>
    <cellStyle name="20% - Accent2 2 3" xfId="563"/>
    <cellStyle name="20% - Accent2 2 3 2" xfId="1599"/>
    <cellStyle name="20% - Accent2 2 3 2 2" xfId="2340"/>
    <cellStyle name="20% - Accent2 2 3 2 2 2" xfId="6503"/>
    <cellStyle name="20% - Accent2 2 3 2 2 2 2" xfId="14857"/>
    <cellStyle name="20% - Accent2 2 3 2 2 3" xfId="10695"/>
    <cellStyle name="20% - Accent2 2 3 2 3" xfId="5762"/>
    <cellStyle name="20% - Accent2 2 3 2 3 2" xfId="14116"/>
    <cellStyle name="20% - Accent2 2 3 2 4" xfId="9954"/>
    <cellStyle name="20% - Accent2 2 3 3" xfId="2341"/>
    <cellStyle name="20% - Accent2 2 3 3 2" xfId="6504"/>
    <cellStyle name="20% - Accent2 2 3 3 2 2" xfId="14858"/>
    <cellStyle name="20% - Accent2 2 3 3 3" xfId="10696"/>
    <cellStyle name="20% - Accent2 2 3 4" xfId="4726"/>
    <cellStyle name="20% - Accent2 2 3 4 2" xfId="13080"/>
    <cellStyle name="20% - Accent2 2 3 5" xfId="8918"/>
    <cellStyle name="20% - Accent2 2 4" xfId="1087"/>
    <cellStyle name="20% - Accent2 2 4 2" xfId="2342"/>
    <cellStyle name="20% - Accent2 2 4 2 2" xfId="6505"/>
    <cellStyle name="20% - Accent2 2 4 2 2 2" xfId="14859"/>
    <cellStyle name="20% - Accent2 2 4 2 3" xfId="10697"/>
    <cellStyle name="20% - Accent2 2 4 3" xfId="5250"/>
    <cellStyle name="20% - Accent2 2 4 3 2" xfId="13604"/>
    <cellStyle name="20% - Accent2 2 4 4" xfId="9442"/>
    <cellStyle name="20% - Accent2 2 5" xfId="2343"/>
    <cellStyle name="20% - Accent2 2 5 2" xfId="6506"/>
    <cellStyle name="20% - Accent2 2 5 2 2" xfId="14860"/>
    <cellStyle name="20% - Accent2 2 5 3" xfId="10698"/>
    <cellStyle name="20% - Accent2 2 6" xfId="4214"/>
    <cellStyle name="20% - Accent2 2 6 2" xfId="12568"/>
    <cellStyle name="20% - Accent2 2 7" xfId="8406"/>
    <cellStyle name="20% - Accent2 20" xfId="532"/>
    <cellStyle name="20% - Accent2 20 2" xfId="1045"/>
    <cellStyle name="20% - Accent2 20 2 2" xfId="2081"/>
    <cellStyle name="20% - Accent2 20 2 2 2" xfId="2344"/>
    <cellStyle name="20% - Accent2 20 2 2 2 2" xfId="6507"/>
    <cellStyle name="20% - Accent2 20 2 2 2 2 2" xfId="14861"/>
    <cellStyle name="20% - Accent2 20 2 2 2 3" xfId="10699"/>
    <cellStyle name="20% - Accent2 20 2 2 3" xfId="6244"/>
    <cellStyle name="20% - Accent2 20 2 2 3 2" xfId="14598"/>
    <cellStyle name="20% - Accent2 20 2 2 4" xfId="10436"/>
    <cellStyle name="20% - Accent2 20 2 3" xfId="2345"/>
    <cellStyle name="20% - Accent2 20 2 3 2" xfId="6508"/>
    <cellStyle name="20% - Accent2 20 2 3 2 2" xfId="14862"/>
    <cellStyle name="20% - Accent2 20 2 3 3" xfId="10700"/>
    <cellStyle name="20% - Accent2 20 2 4" xfId="5208"/>
    <cellStyle name="20% - Accent2 20 2 4 2" xfId="13562"/>
    <cellStyle name="20% - Accent2 20 2 5" xfId="9400"/>
    <cellStyle name="20% - Accent2 20 3" xfId="1569"/>
    <cellStyle name="20% - Accent2 20 3 2" xfId="2346"/>
    <cellStyle name="20% - Accent2 20 3 2 2" xfId="6509"/>
    <cellStyle name="20% - Accent2 20 3 2 2 2" xfId="14863"/>
    <cellStyle name="20% - Accent2 20 3 2 3" xfId="10701"/>
    <cellStyle name="20% - Accent2 20 3 3" xfId="5732"/>
    <cellStyle name="20% - Accent2 20 3 3 2" xfId="14086"/>
    <cellStyle name="20% - Accent2 20 3 4" xfId="9924"/>
    <cellStyle name="20% - Accent2 20 4" xfId="2347"/>
    <cellStyle name="20% - Accent2 20 4 2" xfId="6510"/>
    <cellStyle name="20% - Accent2 20 4 2 2" xfId="14864"/>
    <cellStyle name="20% - Accent2 20 4 3" xfId="10702"/>
    <cellStyle name="20% - Accent2 20 5" xfId="4696"/>
    <cellStyle name="20% - Accent2 20 5 2" xfId="13050"/>
    <cellStyle name="20% - Accent2 20 6" xfId="8888"/>
    <cellStyle name="20% - Accent2 21" xfId="1059"/>
    <cellStyle name="20% - Accent2 21 2" xfId="2095"/>
    <cellStyle name="20% - Accent2 21 2 2" xfId="2348"/>
    <cellStyle name="20% - Accent2 21 2 2 2" xfId="6511"/>
    <cellStyle name="20% - Accent2 21 2 2 2 2" xfId="14865"/>
    <cellStyle name="20% - Accent2 21 2 2 3" xfId="10703"/>
    <cellStyle name="20% - Accent2 21 2 3" xfId="6258"/>
    <cellStyle name="20% - Accent2 21 2 3 2" xfId="14612"/>
    <cellStyle name="20% - Accent2 21 2 4" xfId="10450"/>
    <cellStyle name="20% - Accent2 21 3" xfId="2349"/>
    <cellStyle name="20% - Accent2 21 3 2" xfId="6512"/>
    <cellStyle name="20% - Accent2 21 3 2 2" xfId="14866"/>
    <cellStyle name="20% - Accent2 21 3 3" xfId="10704"/>
    <cellStyle name="20% - Accent2 21 4" xfId="5222"/>
    <cellStyle name="20% - Accent2 21 4 2" xfId="13576"/>
    <cellStyle name="20% - Accent2 21 5" xfId="9414"/>
    <cellStyle name="20% - Accent2 22" xfId="546"/>
    <cellStyle name="20% - Accent2 22 2" xfId="1583"/>
    <cellStyle name="20% - Accent2 22 2 2" xfId="2350"/>
    <cellStyle name="20% - Accent2 22 2 2 2" xfId="6513"/>
    <cellStyle name="20% - Accent2 22 2 2 2 2" xfId="14867"/>
    <cellStyle name="20% - Accent2 22 2 2 3" xfId="10705"/>
    <cellStyle name="20% - Accent2 22 2 3" xfId="5746"/>
    <cellStyle name="20% - Accent2 22 2 3 2" xfId="14100"/>
    <cellStyle name="20% - Accent2 22 2 4" xfId="9938"/>
    <cellStyle name="20% - Accent2 22 3" xfId="2351"/>
    <cellStyle name="20% - Accent2 22 3 2" xfId="6514"/>
    <cellStyle name="20% - Accent2 22 3 2 2" xfId="14868"/>
    <cellStyle name="20% - Accent2 22 3 3" xfId="10706"/>
    <cellStyle name="20% - Accent2 22 4" xfId="4710"/>
    <cellStyle name="20% - Accent2 22 4 2" xfId="13064"/>
    <cellStyle name="20% - Accent2 22 5" xfId="8902"/>
    <cellStyle name="20% - Accent2 23" xfId="1070"/>
    <cellStyle name="20% - Accent2 23 2" xfId="2352"/>
    <cellStyle name="20% - Accent2 23 2 2" xfId="6515"/>
    <cellStyle name="20% - Accent2 23 2 2 2" xfId="14869"/>
    <cellStyle name="20% - Accent2 23 2 3" xfId="10707"/>
    <cellStyle name="20% - Accent2 23 3" xfId="5233"/>
    <cellStyle name="20% - Accent2 23 3 2" xfId="13587"/>
    <cellStyle name="20% - Accent2 23 4" xfId="9425"/>
    <cellStyle name="20% - Accent2 24" xfId="2109"/>
    <cellStyle name="20% - Accent2 24 2" xfId="6272"/>
    <cellStyle name="20% - Accent2 24 2 2" xfId="14626"/>
    <cellStyle name="20% - Accent2 24 3" xfId="10464"/>
    <cellStyle name="20% - Accent2 25" xfId="4184"/>
    <cellStyle name="20% - Accent2 25 2" xfId="8347"/>
    <cellStyle name="20% - Accent2 25 2 2" xfId="16701"/>
    <cellStyle name="20% - Accent2 25 3" xfId="12539"/>
    <cellStyle name="20% - Accent2 26" xfId="4197"/>
    <cellStyle name="20% - Accent2 26 2" xfId="12552"/>
    <cellStyle name="20% - Accent2 27" xfId="8361"/>
    <cellStyle name="20% - Accent2 27 2" xfId="16715"/>
    <cellStyle name="20% - Accent2 28" xfId="8375"/>
    <cellStyle name="20% - Accent2 28 2" xfId="16729"/>
    <cellStyle name="20% - Accent2 29" xfId="8389"/>
    <cellStyle name="20% - Accent2 3" xfId="61"/>
    <cellStyle name="20% - Accent2 3 2" xfId="304"/>
    <cellStyle name="20% - Accent2 3 2 2" xfId="817"/>
    <cellStyle name="20% - Accent2 3 2 2 2" xfId="1853"/>
    <cellStyle name="20% - Accent2 3 2 2 2 2" xfId="2353"/>
    <cellStyle name="20% - Accent2 3 2 2 2 2 2" xfId="6516"/>
    <cellStyle name="20% - Accent2 3 2 2 2 2 2 2" xfId="14870"/>
    <cellStyle name="20% - Accent2 3 2 2 2 2 3" xfId="10708"/>
    <cellStyle name="20% - Accent2 3 2 2 2 3" xfId="6016"/>
    <cellStyle name="20% - Accent2 3 2 2 2 3 2" xfId="14370"/>
    <cellStyle name="20% - Accent2 3 2 2 2 4" xfId="10208"/>
    <cellStyle name="20% - Accent2 3 2 2 3" xfId="2354"/>
    <cellStyle name="20% - Accent2 3 2 2 3 2" xfId="6517"/>
    <cellStyle name="20% - Accent2 3 2 2 3 2 2" xfId="14871"/>
    <cellStyle name="20% - Accent2 3 2 2 3 3" xfId="10709"/>
    <cellStyle name="20% - Accent2 3 2 2 4" xfId="4980"/>
    <cellStyle name="20% - Accent2 3 2 2 4 2" xfId="13334"/>
    <cellStyle name="20% - Accent2 3 2 2 5" xfId="9172"/>
    <cellStyle name="20% - Accent2 3 2 3" xfId="1341"/>
    <cellStyle name="20% - Accent2 3 2 3 2" xfId="2355"/>
    <cellStyle name="20% - Accent2 3 2 3 2 2" xfId="6518"/>
    <cellStyle name="20% - Accent2 3 2 3 2 2 2" xfId="14872"/>
    <cellStyle name="20% - Accent2 3 2 3 2 3" xfId="10710"/>
    <cellStyle name="20% - Accent2 3 2 3 3" xfId="5504"/>
    <cellStyle name="20% - Accent2 3 2 3 3 2" xfId="13858"/>
    <cellStyle name="20% - Accent2 3 2 3 4" xfId="9696"/>
    <cellStyle name="20% - Accent2 3 2 4" xfId="2356"/>
    <cellStyle name="20% - Accent2 3 2 4 2" xfId="6519"/>
    <cellStyle name="20% - Accent2 3 2 4 2 2" xfId="14873"/>
    <cellStyle name="20% - Accent2 3 2 4 3" xfId="10711"/>
    <cellStyle name="20% - Accent2 3 2 5" xfId="4468"/>
    <cellStyle name="20% - Accent2 3 2 5 2" xfId="12822"/>
    <cellStyle name="20% - Accent2 3 2 6" xfId="8660"/>
    <cellStyle name="20% - Accent2 3 3" xfId="577"/>
    <cellStyle name="20% - Accent2 3 3 2" xfId="1613"/>
    <cellStyle name="20% - Accent2 3 3 2 2" xfId="2357"/>
    <cellStyle name="20% - Accent2 3 3 2 2 2" xfId="6520"/>
    <cellStyle name="20% - Accent2 3 3 2 2 2 2" xfId="14874"/>
    <cellStyle name="20% - Accent2 3 3 2 2 3" xfId="10712"/>
    <cellStyle name="20% - Accent2 3 3 2 3" xfId="5776"/>
    <cellStyle name="20% - Accent2 3 3 2 3 2" xfId="14130"/>
    <cellStyle name="20% - Accent2 3 3 2 4" xfId="9968"/>
    <cellStyle name="20% - Accent2 3 3 3" xfId="2358"/>
    <cellStyle name="20% - Accent2 3 3 3 2" xfId="6521"/>
    <cellStyle name="20% - Accent2 3 3 3 2 2" xfId="14875"/>
    <cellStyle name="20% - Accent2 3 3 3 3" xfId="10713"/>
    <cellStyle name="20% - Accent2 3 3 4" xfId="4740"/>
    <cellStyle name="20% - Accent2 3 3 4 2" xfId="13094"/>
    <cellStyle name="20% - Accent2 3 3 5" xfId="8932"/>
    <cellStyle name="20% - Accent2 3 4" xfId="1101"/>
    <cellStyle name="20% - Accent2 3 4 2" xfId="2359"/>
    <cellStyle name="20% - Accent2 3 4 2 2" xfId="6522"/>
    <cellStyle name="20% - Accent2 3 4 2 2 2" xfId="14876"/>
    <cellStyle name="20% - Accent2 3 4 2 3" xfId="10714"/>
    <cellStyle name="20% - Accent2 3 4 3" xfId="5264"/>
    <cellStyle name="20% - Accent2 3 4 3 2" xfId="13618"/>
    <cellStyle name="20% - Accent2 3 4 4" xfId="9456"/>
    <cellStyle name="20% - Accent2 3 5" xfId="2360"/>
    <cellStyle name="20% - Accent2 3 5 2" xfId="6523"/>
    <cellStyle name="20% - Accent2 3 5 2 2" xfId="14877"/>
    <cellStyle name="20% - Accent2 3 5 3" xfId="10715"/>
    <cellStyle name="20% - Accent2 3 6" xfId="4228"/>
    <cellStyle name="20% - Accent2 3 6 2" xfId="12582"/>
    <cellStyle name="20% - Accent2 3 7" xfId="8420"/>
    <cellStyle name="20% - Accent2 4" xfId="75"/>
    <cellStyle name="20% - Accent2 4 2" xfId="318"/>
    <cellStyle name="20% - Accent2 4 2 2" xfId="831"/>
    <cellStyle name="20% - Accent2 4 2 2 2" xfId="1867"/>
    <cellStyle name="20% - Accent2 4 2 2 2 2" xfId="2361"/>
    <cellStyle name="20% - Accent2 4 2 2 2 2 2" xfId="6524"/>
    <cellStyle name="20% - Accent2 4 2 2 2 2 2 2" xfId="14878"/>
    <cellStyle name="20% - Accent2 4 2 2 2 2 3" xfId="10716"/>
    <cellStyle name="20% - Accent2 4 2 2 2 3" xfId="6030"/>
    <cellStyle name="20% - Accent2 4 2 2 2 3 2" xfId="14384"/>
    <cellStyle name="20% - Accent2 4 2 2 2 4" xfId="10222"/>
    <cellStyle name="20% - Accent2 4 2 2 3" xfId="2362"/>
    <cellStyle name="20% - Accent2 4 2 2 3 2" xfId="6525"/>
    <cellStyle name="20% - Accent2 4 2 2 3 2 2" xfId="14879"/>
    <cellStyle name="20% - Accent2 4 2 2 3 3" xfId="10717"/>
    <cellStyle name="20% - Accent2 4 2 2 4" xfId="4994"/>
    <cellStyle name="20% - Accent2 4 2 2 4 2" xfId="13348"/>
    <cellStyle name="20% - Accent2 4 2 2 5" xfId="9186"/>
    <cellStyle name="20% - Accent2 4 2 3" xfId="1355"/>
    <cellStyle name="20% - Accent2 4 2 3 2" xfId="2363"/>
    <cellStyle name="20% - Accent2 4 2 3 2 2" xfId="6526"/>
    <cellStyle name="20% - Accent2 4 2 3 2 2 2" xfId="14880"/>
    <cellStyle name="20% - Accent2 4 2 3 2 3" xfId="10718"/>
    <cellStyle name="20% - Accent2 4 2 3 3" xfId="5518"/>
    <cellStyle name="20% - Accent2 4 2 3 3 2" xfId="13872"/>
    <cellStyle name="20% - Accent2 4 2 3 4" xfId="9710"/>
    <cellStyle name="20% - Accent2 4 2 4" xfId="2364"/>
    <cellStyle name="20% - Accent2 4 2 4 2" xfId="6527"/>
    <cellStyle name="20% - Accent2 4 2 4 2 2" xfId="14881"/>
    <cellStyle name="20% - Accent2 4 2 4 3" xfId="10719"/>
    <cellStyle name="20% - Accent2 4 2 5" xfId="4482"/>
    <cellStyle name="20% - Accent2 4 2 5 2" xfId="12836"/>
    <cellStyle name="20% - Accent2 4 2 6" xfId="8674"/>
    <cellStyle name="20% - Accent2 4 3" xfId="591"/>
    <cellStyle name="20% - Accent2 4 3 2" xfId="1627"/>
    <cellStyle name="20% - Accent2 4 3 2 2" xfId="2365"/>
    <cellStyle name="20% - Accent2 4 3 2 2 2" xfId="6528"/>
    <cellStyle name="20% - Accent2 4 3 2 2 2 2" xfId="14882"/>
    <cellStyle name="20% - Accent2 4 3 2 2 3" xfId="10720"/>
    <cellStyle name="20% - Accent2 4 3 2 3" xfId="5790"/>
    <cellStyle name="20% - Accent2 4 3 2 3 2" xfId="14144"/>
    <cellStyle name="20% - Accent2 4 3 2 4" xfId="9982"/>
    <cellStyle name="20% - Accent2 4 3 3" xfId="2366"/>
    <cellStyle name="20% - Accent2 4 3 3 2" xfId="6529"/>
    <cellStyle name="20% - Accent2 4 3 3 2 2" xfId="14883"/>
    <cellStyle name="20% - Accent2 4 3 3 3" xfId="10721"/>
    <cellStyle name="20% - Accent2 4 3 4" xfId="4754"/>
    <cellStyle name="20% - Accent2 4 3 4 2" xfId="13108"/>
    <cellStyle name="20% - Accent2 4 3 5" xfId="8946"/>
    <cellStyle name="20% - Accent2 4 4" xfId="1115"/>
    <cellStyle name="20% - Accent2 4 4 2" xfId="2367"/>
    <cellStyle name="20% - Accent2 4 4 2 2" xfId="6530"/>
    <cellStyle name="20% - Accent2 4 4 2 2 2" xfId="14884"/>
    <cellStyle name="20% - Accent2 4 4 2 3" xfId="10722"/>
    <cellStyle name="20% - Accent2 4 4 3" xfId="5278"/>
    <cellStyle name="20% - Accent2 4 4 3 2" xfId="13632"/>
    <cellStyle name="20% - Accent2 4 4 4" xfId="9470"/>
    <cellStyle name="20% - Accent2 4 5" xfId="2368"/>
    <cellStyle name="20% - Accent2 4 5 2" xfId="6531"/>
    <cellStyle name="20% - Accent2 4 5 2 2" xfId="14885"/>
    <cellStyle name="20% - Accent2 4 5 3" xfId="10723"/>
    <cellStyle name="20% - Accent2 4 6" xfId="4242"/>
    <cellStyle name="20% - Accent2 4 6 2" xfId="12596"/>
    <cellStyle name="20% - Accent2 4 7" xfId="8434"/>
    <cellStyle name="20% - Accent2 5" xfId="89"/>
    <cellStyle name="20% - Accent2 5 2" xfId="332"/>
    <cellStyle name="20% - Accent2 5 2 2" xfId="845"/>
    <cellStyle name="20% - Accent2 5 2 2 2" xfId="1881"/>
    <cellStyle name="20% - Accent2 5 2 2 2 2" xfId="2369"/>
    <cellStyle name="20% - Accent2 5 2 2 2 2 2" xfId="6532"/>
    <cellStyle name="20% - Accent2 5 2 2 2 2 2 2" xfId="14886"/>
    <cellStyle name="20% - Accent2 5 2 2 2 2 3" xfId="10724"/>
    <cellStyle name="20% - Accent2 5 2 2 2 3" xfId="6044"/>
    <cellStyle name="20% - Accent2 5 2 2 2 3 2" xfId="14398"/>
    <cellStyle name="20% - Accent2 5 2 2 2 4" xfId="10236"/>
    <cellStyle name="20% - Accent2 5 2 2 3" xfId="2370"/>
    <cellStyle name="20% - Accent2 5 2 2 3 2" xfId="6533"/>
    <cellStyle name="20% - Accent2 5 2 2 3 2 2" xfId="14887"/>
    <cellStyle name="20% - Accent2 5 2 2 3 3" xfId="10725"/>
    <cellStyle name="20% - Accent2 5 2 2 4" xfId="5008"/>
    <cellStyle name="20% - Accent2 5 2 2 4 2" xfId="13362"/>
    <cellStyle name="20% - Accent2 5 2 2 5" xfId="9200"/>
    <cellStyle name="20% - Accent2 5 2 3" xfId="1369"/>
    <cellStyle name="20% - Accent2 5 2 3 2" xfId="2371"/>
    <cellStyle name="20% - Accent2 5 2 3 2 2" xfId="6534"/>
    <cellStyle name="20% - Accent2 5 2 3 2 2 2" xfId="14888"/>
    <cellStyle name="20% - Accent2 5 2 3 2 3" xfId="10726"/>
    <cellStyle name="20% - Accent2 5 2 3 3" xfId="5532"/>
    <cellStyle name="20% - Accent2 5 2 3 3 2" xfId="13886"/>
    <cellStyle name="20% - Accent2 5 2 3 4" xfId="9724"/>
    <cellStyle name="20% - Accent2 5 2 4" xfId="2372"/>
    <cellStyle name="20% - Accent2 5 2 4 2" xfId="6535"/>
    <cellStyle name="20% - Accent2 5 2 4 2 2" xfId="14889"/>
    <cellStyle name="20% - Accent2 5 2 4 3" xfId="10727"/>
    <cellStyle name="20% - Accent2 5 2 5" xfId="4496"/>
    <cellStyle name="20% - Accent2 5 2 5 2" xfId="12850"/>
    <cellStyle name="20% - Accent2 5 2 6" xfId="8688"/>
    <cellStyle name="20% - Accent2 5 3" xfId="605"/>
    <cellStyle name="20% - Accent2 5 3 2" xfId="1641"/>
    <cellStyle name="20% - Accent2 5 3 2 2" xfId="2373"/>
    <cellStyle name="20% - Accent2 5 3 2 2 2" xfId="6536"/>
    <cellStyle name="20% - Accent2 5 3 2 2 2 2" xfId="14890"/>
    <cellStyle name="20% - Accent2 5 3 2 2 3" xfId="10728"/>
    <cellStyle name="20% - Accent2 5 3 2 3" xfId="5804"/>
    <cellStyle name="20% - Accent2 5 3 2 3 2" xfId="14158"/>
    <cellStyle name="20% - Accent2 5 3 2 4" xfId="9996"/>
    <cellStyle name="20% - Accent2 5 3 3" xfId="2374"/>
    <cellStyle name="20% - Accent2 5 3 3 2" xfId="6537"/>
    <cellStyle name="20% - Accent2 5 3 3 2 2" xfId="14891"/>
    <cellStyle name="20% - Accent2 5 3 3 3" xfId="10729"/>
    <cellStyle name="20% - Accent2 5 3 4" xfId="4768"/>
    <cellStyle name="20% - Accent2 5 3 4 2" xfId="13122"/>
    <cellStyle name="20% - Accent2 5 3 5" xfId="8960"/>
    <cellStyle name="20% - Accent2 5 4" xfId="1129"/>
    <cellStyle name="20% - Accent2 5 4 2" xfId="2375"/>
    <cellStyle name="20% - Accent2 5 4 2 2" xfId="6538"/>
    <cellStyle name="20% - Accent2 5 4 2 2 2" xfId="14892"/>
    <cellStyle name="20% - Accent2 5 4 2 3" xfId="10730"/>
    <cellStyle name="20% - Accent2 5 4 3" xfId="5292"/>
    <cellStyle name="20% - Accent2 5 4 3 2" xfId="13646"/>
    <cellStyle name="20% - Accent2 5 4 4" xfId="9484"/>
    <cellStyle name="20% - Accent2 5 5" xfId="2376"/>
    <cellStyle name="20% - Accent2 5 5 2" xfId="6539"/>
    <cellStyle name="20% - Accent2 5 5 2 2" xfId="14893"/>
    <cellStyle name="20% - Accent2 5 5 3" xfId="10731"/>
    <cellStyle name="20% - Accent2 5 6" xfId="4256"/>
    <cellStyle name="20% - Accent2 5 6 2" xfId="12610"/>
    <cellStyle name="20% - Accent2 5 7" xfId="8448"/>
    <cellStyle name="20% - Accent2 6" xfId="103"/>
    <cellStyle name="20% - Accent2 6 2" xfId="346"/>
    <cellStyle name="20% - Accent2 6 2 2" xfId="859"/>
    <cellStyle name="20% - Accent2 6 2 2 2" xfId="1895"/>
    <cellStyle name="20% - Accent2 6 2 2 2 2" xfId="2377"/>
    <cellStyle name="20% - Accent2 6 2 2 2 2 2" xfId="6540"/>
    <cellStyle name="20% - Accent2 6 2 2 2 2 2 2" xfId="14894"/>
    <cellStyle name="20% - Accent2 6 2 2 2 2 3" xfId="10732"/>
    <cellStyle name="20% - Accent2 6 2 2 2 3" xfId="6058"/>
    <cellStyle name="20% - Accent2 6 2 2 2 3 2" xfId="14412"/>
    <cellStyle name="20% - Accent2 6 2 2 2 4" xfId="10250"/>
    <cellStyle name="20% - Accent2 6 2 2 3" xfId="2378"/>
    <cellStyle name="20% - Accent2 6 2 2 3 2" xfId="6541"/>
    <cellStyle name="20% - Accent2 6 2 2 3 2 2" xfId="14895"/>
    <cellStyle name="20% - Accent2 6 2 2 3 3" xfId="10733"/>
    <cellStyle name="20% - Accent2 6 2 2 4" xfId="5022"/>
    <cellStyle name="20% - Accent2 6 2 2 4 2" xfId="13376"/>
    <cellStyle name="20% - Accent2 6 2 2 5" xfId="9214"/>
    <cellStyle name="20% - Accent2 6 2 3" xfId="1383"/>
    <cellStyle name="20% - Accent2 6 2 3 2" xfId="2379"/>
    <cellStyle name="20% - Accent2 6 2 3 2 2" xfId="6542"/>
    <cellStyle name="20% - Accent2 6 2 3 2 2 2" xfId="14896"/>
    <cellStyle name="20% - Accent2 6 2 3 2 3" xfId="10734"/>
    <cellStyle name="20% - Accent2 6 2 3 3" xfId="5546"/>
    <cellStyle name="20% - Accent2 6 2 3 3 2" xfId="13900"/>
    <cellStyle name="20% - Accent2 6 2 3 4" xfId="9738"/>
    <cellStyle name="20% - Accent2 6 2 4" xfId="2380"/>
    <cellStyle name="20% - Accent2 6 2 4 2" xfId="6543"/>
    <cellStyle name="20% - Accent2 6 2 4 2 2" xfId="14897"/>
    <cellStyle name="20% - Accent2 6 2 4 3" xfId="10735"/>
    <cellStyle name="20% - Accent2 6 2 5" xfId="4510"/>
    <cellStyle name="20% - Accent2 6 2 5 2" xfId="12864"/>
    <cellStyle name="20% - Accent2 6 2 6" xfId="8702"/>
    <cellStyle name="20% - Accent2 6 3" xfId="619"/>
    <cellStyle name="20% - Accent2 6 3 2" xfId="1655"/>
    <cellStyle name="20% - Accent2 6 3 2 2" xfId="2381"/>
    <cellStyle name="20% - Accent2 6 3 2 2 2" xfId="6544"/>
    <cellStyle name="20% - Accent2 6 3 2 2 2 2" xfId="14898"/>
    <cellStyle name="20% - Accent2 6 3 2 2 3" xfId="10736"/>
    <cellStyle name="20% - Accent2 6 3 2 3" xfId="5818"/>
    <cellStyle name="20% - Accent2 6 3 2 3 2" xfId="14172"/>
    <cellStyle name="20% - Accent2 6 3 2 4" xfId="10010"/>
    <cellStyle name="20% - Accent2 6 3 3" xfId="2382"/>
    <cellStyle name="20% - Accent2 6 3 3 2" xfId="6545"/>
    <cellStyle name="20% - Accent2 6 3 3 2 2" xfId="14899"/>
    <cellStyle name="20% - Accent2 6 3 3 3" xfId="10737"/>
    <cellStyle name="20% - Accent2 6 3 4" xfId="4782"/>
    <cellStyle name="20% - Accent2 6 3 4 2" xfId="13136"/>
    <cellStyle name="20% - Accent2 6 3 5" xfId="8974"/>
    <cellStyle name="20% - Accent2 6 4" xfId="1143"/>
    <cellStyle name="20% - Accent2 6 4 2" xfId="2383"/>
    <cellStyle name="20% - Accent2 6 4 2 2" xfId="6546"/>
    <cellStyle name="20% - Accent2 6 4 2 2 2" xfId="14900"/>
    <cellStyle name="20% - Accent2 6 4 2 3" xfId="10738"/>
    <cellStyle name="20% - Accent2 6 4 3" xfId="5306"/>
    <cellStyle name="20% - Accent2 6 4 3 2" xfId="13660"/>
    <cellStyle name="20% - Accent2 6 4 4" xfId="9498"/>
    <cellStyle name="20% - Accent2 6 5" xfId="2384"/>
    <cellStyle name="20% - Accent2 6 5 2" xfId="6547"/>
    <cellStyle name="20% - Accent2 6 5 2 2" xfId="14901"/>
    <cellStyle name="20% - Accent2 6 5 3" xfId="10739"/>
    <cellStyle name="20% - Accent2 6 6" xfId="4270"/>
    <cellStyle name="20% - Accent2 6 6 2" xfId="12624"/>
    <cellStyle name="20% - Accent2 6 7" xfId="8462"/>
    <cellStyle name="20% - Accent2 7" xfId="117"/>
    <cellStyle name="20% - Accent2 7 2" xfId="360"/>
    <cellStyle name="20% - Accent2 7 2 2" xfId="873"/>
    <cellStyle name="20% - Accent2 7 2 2 2" xfId="1909"/>
    <cellStyle name="20% - Accent2 7 2 2 2 2" xfId="2385"/>
    <cellStyle name="20% - Accent2 7 2 2 2 2 2" xfId="6548"/>
    <cellStyle name="20% - Accent2 7 2 2 2 2 2 2" xfId="14902"/>
    <cellStyle name="20% - Accent2 7 2 2 2 2 3" xfId="10740"/>
    <cellStyle name="20% - Accent2 7 2 2 2 3" xfId="6072"/>
    <cellStyle name="20% - Accent2 7 2 2 2 3 2" xfId="14426"/>
    <cellStyle name="20% - Accent2 7 2 2 2 4" xfId="10264"/>
    <cellStyle name="20% - Accent2 7 2 2 3" xfId="2386"/>
    <cellStyle name="20% - Accent2 7 2 2 3 2" xfId="6549"/>
    <cellStyle name="20% - Accent2 7 2 2 3 2 2" xfId="14903"/>
    <cellStyle name="20% - Accent2 7 2 2 3 3" xfId="10741"/>
    <cellStyle name="20% - Accent2 7 2 2 4" xfId="5036"/>
    <cellStyle name="20% - Accent2 7 2 2 4 2" xfId="13390"/>
    <cellStyle name="20% - Accent2 7 2 2 5" xfId="9228"/>
    <cellStyle name="20% - Accent2 7 2 3" xfId="1397"/>
    <cellStyle name="20% - Accent2 7 2 3 2" xfId="2387"/>
    <cellStyle name="20% - Accent2 7 2 3 2 2" xfId="6550"/>
    <cellStyle name="20% - Accent2 7 2 3 2 2 2" xfId="14904"/>
    <cellStyle name="20% - Accent2 7 2 3 2 3" xfId="10742"/>
    <cellStyle name="20% - Accent2 7 2 3 3" xfId="5560"/>
    <cellStyle name="20% - Accent2 7 2 3 3 2" xfId="13914"/>
    <cellStyle name="20% - Accent2 7 2 3 4" xfId="9752"/>
    <cellStyle name="20% - Accent2 7 2 4" xfId="2388"/>
    <cellStyle name="20% - Accent2 7 2 4 2" xfId="6551"/>
    <cellStyle name="20% - Accent2 7 2 4 2 2" xfId="14905"/>
    <cellStyle name="20% - Accent2 7 2 4 3" xfId="10743"/>
    <cellStyle name="20% - Accent2 7 2 5" xfId="4524"/>
    <cellStyle name="20% - Accent2 7 2 5 2" xfId="12878"/>
    <cellStyle name="20% - Accent2 7 2 6" xfId="8716"/>
    <cellStyle name="20% - Accent2 7 3" xfId="633"/>
    <cellStyle name="20% - Accent2 7 3 2" xfId="1669"/>
    <cellStyle name="20% - Accent2 7 3 2 2" xfId="2389"/>
    <cellStyle name="20% - Accent2 7 3 2 2 2" xfId="6552"/>
    <cellStyle name="20% - Accent2 7 3 2 2 2 2" xfId="14906"/>
    <cellStyle name="20% - Accent2 7 3 2 2 3" xfId="10744"/>
    <cellStyle name="20% - Accent2 7 3 2 3" xfId="5832"/>
    <cellStyle name="20% - Accent2 7 3 2 3 2" xfId="14186"/>
    <cellStyle name="20% - Accent2 7 3 2 4" xfId="10024"/>
    <cellStyle name="20% - Accent2 7 3 3" xfId="2390"/>
    <cellStyle name="20% - Accent2 7 3 3 2" xfId="6553"/>
    <cellStyle name="20% - Accent2 7 3 3 2 2" xfId="14907"/>
    <cellStyle name="20% - Accent2 7 3 3 3" xfId="10745"/>
    <cellStyle name="20% - Accent2 7 3 4" xfId="4796"/>
    <cellStyle name="20% - Accent2 7 3 4 2" xfId="13150"/>
    <cellStyle name="20% - Accent2 7 3 5" xfId="8988"/>
    <cellStyle name="20% - Accent2 7 4" xfId="1157"/>
    <cellStyle name="20% - Accent2 7 4 2" xfId="2391"/>
    <cellStyle name="20% - Accent2 7 4 2 2" xfId="6554"/>
    <cellStyle name="20% - Accent2 7 4 2 2 2" xfId="14908"/>
    <cellStyle name="20% - Accent2 7 4 2 3" xfId="10746"/>
    <cellStyle name="20% - Accent2 7 4 3" xfId="5320"/>
    <cellStyle name="20% - Accent2 7 4 3 2" xfId="13674"/>
    <cellStyle name="20% - Accent2 7 4 4" xfId="9512"/>
    <cellStyle name="20% - Accent2 7 5" xfId="2392"/>
    <cellStyle name="20% - Accent2 7 5 2" xfId="6555"/>
    <cellStyle name="20% - Accent2 7 5 2 2" xfId="14909"/>
    <cellStyle name="20% - Accent2 7 5 3" xfId="10747"/>
    <cellStyle name="20% - Accent2 7 6" xfId="4284"/>
    <cellStyle name="20% - Accent2 7 6 2" xfId="12638"/>
    <cellStyle name="20% - Accent2 7 7" xfId="8476"/>
    <cellStyle name="20% - Accent2 8" xfId="131"/>
    <cellStyle name="20% - Accent2 8 2" xfId="374"/>
    <cellStyle name="20% - Accent2 8 2 2" xfId="887"/>
    <cellStyle name="20% - Accent2 8 2 2 2" xfId="1923"/>
    <cellStyle name="20% - Accent2 8 2 2 2 2" xfId="2393"/>
    <cellStyle name="20% - Accent2 8 2 2 2 2 2" xfId="6556"/>
    <cellStyle name="20% - Accent2 8 2 2 2 2 2 2" xfId="14910"/>
    <cellStyle name="20% - Accent2 8 2 2 2 2 3" xfId="10748"/>
    <cellStyle name="20% - Accent2 8 2 2 2 3" xfId="6086"/>
    <cellStyle name="20% - Accent2 8 2 2 2 3 2" xfId="14440"/>
    <cellStyle name="20% - Accent2 8 2 2 2 4" xfId="10278"/>
    <cellStyle name="20% - Accent2 8 2 2 3" xfId="2394"/>
    <cellStyle name="20% - Accent2 8 2 2 3 2" xfId="6557"/>
    <cellStyle name="20% - Accent2 8 2 2 3 2 2" xfId="14911"/>
    <cellStyle name="20% - Accent2 8 2 2 3 3" xfId="10749"/>
    <cellStyle name="20% - Accent2 8 2 2 4" xfId="5050"/>
    <cellStyle name="20% - Accent2 8 2 2 4 2" xfId="13404"/>
    <cellStyle name="20% - Accent2 8 2 2 5" xfId="9242"/>
    <cellStyle name="20% - Accent2 8 2 3" xfId="1411"/>
    <cellStyle name="20% - Accent2 8 2 3 2" xfId="2395"/>
    <cellStyle name="20% - Accent2 8 2 3 2 2" xfId="6558"/>
    <cellStyle name="20% - Accent2 8 2 3 2 2 2" xfId="14912"/>
    <cellStyle name="20% - Accent2 8 2 3 2 3" xfId="10750"/>
    <cellStyle name="20% - Accent2 8 2 3 3" xfId="5574"/>
    <cellStyle name="20% - Accent2 8 2 3 3 2" xfId="13928"/>
    <cellStyle name="20% - Accent2 8 2 3 4" xfId="9766"/>
    <cellStyle name="20% - Accent2 8 2 4" xfId="2396"/>
    <cellStyle name="20% - Accent2 8 2 4 2" xfId="6559"/>
    <cellStyle name="20% - Accent2 8 2 4 2 2" xfId="14913"/>
    <cellStyle name="20% - Accent2 8 2 4 3" xfId="10751"/>
    <cellStyle name="20% - Accent2 8 2 5" xfId="4538"/>
    <cellStyle name="20% - Accent2 8 2 5 2" xfId="12892"/>
    <cellStyle name="20% - Accent2 8 2 6" xfId="8730"/>
    <cellStyle name="20% - Accent2 8 3" xfId="647"/>
    <cellStyle name="20% - Accent2 8 3 2" xfId="1683"/>
    <cellStyle name="20% - Accent2 8 3 2 2" xfId="2397"/>
    <cellStyle name="20% - Accent2 8 3 2 2 2" xfId="6560"/>
    <cellStyle name="20% - Accent2 8 3 2 2 2 2" xfId="14914"/>
    <cellStyle name="20% - Accent2 8 3 2 2 3" xfId="10752"/>
    <cellStyle name="20% - Accent2 8 3 2 3" xfId="5846"/>
    <cellStyle name="20% - Accent2 8 3 2 3 2" xfId="14200"/>
    <cellStyle name="20% - Accent2 8 3 2 4" xfId="10038"/>
    <cellStyle name="20% - Accent2 8 3 3" xfId="2398"/>
    <cellStyle name="20% - Accent2 8 3 3 2" xfId="6561"/>
    <cellStyle name="20% - Accent2 8 3 3 2 2" xfId="14915"/>
    <cellStyle name="20% - Accent2 8 3 3 3" xfId="10753"/>
    <cellStyle name="20% - Accent2 8 3 4" xfId="4810"/>
    <cellStyle name="20% - Accent2 8 3 4 2" xfId="13164"/>
    <cellStyle name="20% - Accent2 8 3 5" xfId="9002"/>
    <cellStyle name="20% - Accent2 8 4" xfId="1171"/>
    <cellStyle name="20% - Accent2 8 4 2" xfId="2399"/>
    <cellStyle name="20% - Accent2 8 4 2 2" xfId="6562"/>
    <cellStyle name="20% - Accent2 8 4 2 2 2" xfId="14916"/>
    <cellStyle name="20% - Accent2 8 4 2 3" xfId="10754"/>
    <cellStyle name="20% - Accent2 8 4 3" xfId="5334"/>
    <cellStyle name="20% - Accent2 8 4 3 2" xfId="13688"/>
    <cellStyle name="20% - Accent2 8 4 4" xfId="9526"/>
    <cellStyle name="20% - Accent2 8 5" xfId="2400"/>
    <cellStyle name="20% - Accent2 8 5 2" xfId="6563"/>
    <cellStyle name="20% - Accent2 8 5 2 2" xfId="14917"/>
    <cellStyle name="20% - Accent2 8 5 3" xfId="10755"/>
    <cellStyle name="20% - Accent2 8 6" xfId="4298"/>
    <cellStyle name="20% - Accent2 8 6 2" xfId="12652"/>
    <cellStyle name="20% - Accent2 8 7" xfId="8490"/>
    <cellStyle name="20% - Accent2 9" xfId="145"/>
    <cellStyle name="20% - Accent2 9 2" xfId="388"/>
    <cellStyle name="20% - Accent2 9 2 2" xfId="901"/>
    <cellStyle name="20% - Accent2 9 2 2 2" xfId="1937"/>
    <cellStyle name="20% - Accent2 9 2 2 2 2" xfId="2401"/>
    <cellStyle name="20% - Accent2 9 2 2 2 2 2" xfId="6564"/>
    <cellStyle name="20% - Accent2 9 2 2 2 2 2 2" xfId="14918"/>
    <cellStyle name="20% - Accent2 9 2 2 2 2 3" xfId="10756"/>
    <cellStyle name="20% - Accent2 9 2 2 2 3" xfId="6100"/>
    <cellStyle name="20% - Accent2 9 2 2 2 3 2" xfId="14454"/>
    <cellStyle name="20% - Accent2 9 2 2 2 4" xfId="10292"/>
    <cellStyle name="20% - Accent2 9 2 2 3" xfId="2402"/>
    <cellStyle name="20% - Accent2 9 2 2 3 2" xfId="6565"/>
    <cellStyle name="20% - Accent2 9 2 2 3 2 2" xfId="14919"/>
    <cellStyle name="20% - Accent2 9 2 2 3 3" xfId="10757"/>
    <cellStyle name="20% - Accent2 9 2 2 4" xfId="5064"/>
    <cellStyle name="20% - Accent2 9 2 2 4 2" xfId="13418"/>
    <cellStyle name="20% - Accent2 9 2 2 5" xfId="9256"/>
    <cellStyle name="20% - Accent2 9 2 3" xfId="1425"/>
    <cellStyle name="20% - Accent2 9 2 3 2" xfId="2403"/>
    <cellStyle name="20% - Accent2 9 2 3 2 2" xfId="6566"/>
    <cellStyle name="20% - Accent2 9 2 3 2 2 2" xfId="14920"/>
    <cellStyle name="20% - Accent2 9 2 3 2 3" xfId="10758"/>
    <cellStyle name="20% - Accent2 9 2 3 3" xfId="5588"/>
    <cellStyle name="20% - Accent2 9 2 3 3 2" xfId="13942"/>
    <cellStyle name="20% - Accent2 9 2 3 4" xfId="9780"/>
    <cellStyle name="20% - Accent2 9 2 4" xfId="2404"/>
    <cellStyle name="20% - Accent2 9 2 4 2" xfId="6567"/>
    <cellStyle name="20% - Accent2 9 2 4 2 2" xfId="14921"/>
    <cellStyle name="20% - Accent2 9 2 4 3" xfId="10759"/>
    <cellStyle name="20% - Accent2 9 2 5" xfId="4552"/>
    <cellStyle name="20% - Accent2 9 2 5 2" xfId="12906"/>
    <cellStyle name="20% - Accent2 9 2 6" xfId="8744"/>
    <cellStyle name="20% - Accent2 9 3" xfId="661"/>
    <cellStyle name="20% - Accent2 9 3 2" xfId="1697"/>
    <cellStyle name="20% - Accent2 9 3 2 2" xfId="2405"/>
    <cellStyle name="20% - Accent2 9 3 2 2 2" xfId="6568"/>
    <cellStyle name="20% - Accent2 9 3 2 2 2 2" xfId="14922"/>
    <cellStyle name="20% - Accent2 9 3 2 2 3" xfId="10760"/>
    <cellStyle name="20% - Accent2 9 3 2 3" xfId="5860"/>
    <cellStyle name="20% - Accent2 9 3 2 3 2" xfId="14214"/>
    <cellStyle name="20% - Accent2 9 3 2 4" xfId="10052"/>
    <cellStyle name="20% - Accent2 9 3 3" xfId="2406"/>
    <cellStyle name="20% - Accent2 9 3 3 2" xfId="6569"/>
    <cellStyle name="20% - Accent2 9 3 3 2 2" xfId="14923"/>
    <cellStyle name="20% - Accent2 9 3 3 3" xfId="10761"/>
    <cellStyle name="20% - Accent2 9 3 4" xfId="4824"/>
    <cellStyle name="20% - Accent2 9 3 4 2" xfId="13178"/>
    <cellStyle name="20% - Accent2 9 3 5" xfId="9016"/>
    <cellStyle name="20% - Accent2 9 4" xfId="1185"/>
    <cellStyle name="20% - Accent2 9 4 2" xfId="2407"/>
    <cellStyle name="20% - Accent2 9 4 2 2" xfId="6570"/>
    <cellStyle name="20% - Accent2 9 4 2 2 2" xfId="14924"/>
    <cellStyle name="20% - Accent2 9 4 2 3" xfId="10762"/>
    <cellStyle name="20% - Accent2 9 4 3" xfId="5348"/>
    <cellStyle name="20% - Accent2 9 4 3 2" xfId="13702"/>
    <cellStyle name="20% - Accent2 9 4 4" xfId="9540"/>
    <cellStyle name="20% - Accent2 9 5" xfId="2408"/>
    <cellStyle name="20% - Accent2 9 5 2" xfId="6571"/>
    <cellStyle name="20% - Accent2 9 5 2 2" xfId="14925"/>
    <cellStyle name="20% - Accent2 9 5 3" xfId="10763"/>
    <cellStyle name="20% - Accent2 9 6" xfId="4312"/>
    <cellStyle name="20% - Accent2 9 6 2" xfId="12666"/>
    <cellStyle name="20% - Accent2 9 7" xfId="8504"/>
    <cellStyle name="20% - Accent3" xfId="3" builtinId="38" customBuiltin="1"/>
    <cellStyle name="20% - Accent3 10" xfId="161"/>
    <cellStyle name="20% - Accent3 10 2" xfId="404"/>
    <cellStyle name="20% - Accent3 10 2 2" xfId="917"/>
    <cellStyle name="20% - Accent3 10 2 2 2" xfId="1953"/>
    <cellStyle name="20% - Accent3 10 2 2 2 2" xfId="2409"/>
    <cellStyle name="20% - Accent3 10 2 2 2 2 2" xfId="6572"/>
    <cellStyle name="20% - Accent3 10 2 2 2 2 2 2" xfId="14926"/>
    <cellStyle name="20% - Accent3 10 2 2 2 2 3" xfId="10764"/>
    <cellStyle name="20% - Accent3 10 2 2 2 3" xfId="6116"/>
    <cellStyle name="20% - Accent3 10 2 2 2 3 2" xfId="14470"/>
    <cellStyle name="20% - Accent3 10 2 2 2 4" xfId="10308"/>
    <cellStyle name="20% - Accent3 10 2 2 3" xfId="2410"/>
    <cellStyle name="20% - Accent3 10 2 2 3 2" xfId="6573"/>
    <cellStyle name="20% - Accent3 10 2 2 3 2 2" xfId="14927"/>
    <cellStyle name="20% - Accent3 10 2 2 3 3" xfId="10765"/>
    <cellStyle name="20% - Accent3 10 2 2 4" xfId="5080"/>
    <cellStyle name="20% - Accent3 10 2 2 4 2" xfId="13434"/>
    <cellStyle name="20% - Accent3 10 2 2 5" xfId="9272"/>
    <cellStyle name="20% - Accent3 10 2 3" xfId="1441"/>
    <cellStyle name="20% - Accent3 10 2 3 2" xfId="2411"/>
    <cellStyle name="20% - Accent3 10 2 3 2 2" xfId="6574"/>
    <cellStyle name="20% - Accent3 10 2 3 2 2 2" xfId="14928"/>
    <cellStyle name="20% - Accent3 10 2 3 2 3" xfId="10766"/>
    <cellStyle name="20% - Accent3 10 2 3 3" xfId="5604"/>
    <cellStyle name="20% - Accent3 10 2 3 3 2" xfId="13958"/>
    <cellStyle name="20% - Accent3 10 2 3 4" xfId="9796"/>
    <cellStyle name="20% - Accent3 10 2 4" xfId="2412"/>
    <cellStyle name="20% - Accent3 10 2 4 2" xfId="6575"/>
    <cellStyle name="20% - Accent3 10 2 4 2 2" xfId="14929"/>
    <cellStyle name="20% - Accent3 10 2 4 3" xfId="10767"/>
    <cellStyle name="20% - Accent3 10 2 5" xfId="4568"/>
    <cellStyle name="20% - Accent3 10 2 5 2" xfId="12922"/>
    <cellStyle name="20% - Accent3 10 2 6" xfId="8760"/>
    <cellStyle name="20% - Accent3 10 3" xfId="677"/>
    <cellStyle name="20% - Accent3 10 3 2" xfId="1713"/>
    <cellStyle name="20% - Accent3 10 3 2 2" xfId="2413"/>
    <cellStyle name="20% - Accent3 10 3 2 2 2" xfId="6576"/>
    <cellStyle name="20% - Accent3 10 3 2 2 2 2" xfId="14930"/>
    <cellStyle name="20% - Accent3 10 3 2 2 3" xfId="10768"/>
    <cellStyle name="20% - Accent3 10 3 2 3" xfId="5876"/>
    <cellStyle name="20% - Accent3 10 3 2 3 2" xfId="14230"/>
    <cellStyle name="20% - Accent3 10 3 2 4" xfId="10068"/>
    <cellStyle name="20% - Accent3 10 3 3" xfId="2414"/>
    <cellStyle name="20% - Accent3 10 3 3 2" xfId="6577"/>
    <cellStyle name="20% - Accent3 10 3 3 2 2" xfId="14931"/>
    <cellStyle name="20% - Accent3 10 3 3 3" xfId="10769"/>
    <cellStyle name="20% - Accent3 10 3 4" xfId="4840"/>
    <cellStyle name="20% - Accent3 10 3 4 2" xfId="13194"/>
    <cellStyle name="20% - Accent3 10 3 5" xfId="9032"/>
    <cellStyle name="20% - Accent3 10 4" xfId="1201"/>
    <cellStyle name="20% - Accent3 10 4 2" xfId="2415"/>
    <cellStyle name="20% - Accent3 10 4 2 2" xfId="6578"/>
    <cellStyle name="20% - Accent3 10 4 2 2 2" xfId="14932"/>
    <cellStyle name="20% - Accent3 10 4 2 3" xfId="10770"/>
    <cellStyle name="20% - Accent3 10 4 3" xfId="5364"/>
    <cellStyle name="20% - Accent3 10 4 3 2" xfId="13718"/>
    <cellStyle name="20% - Accent3 10 4 4" xfId="9556"/>
    <cellStyle name="20% - Accent3 10 5" xfId="2416"/>
    <cellStyle name="20% - Accent3 10 5 2" xfId="6579"/>
    <cellStyle name="20% - Accent3 10 5 2 2" xfId="14933"/>
    <cellStyle name="20% - Accent3 10 5 3" xfId="10771"/>
    <cellStyle name="20% - Accent3 10 6" xfId="4328"/>
    <cellStyle name="20% - Accent3 10 6 2" xfId="12682"/>
    <cellStyle name="20% - Accent3 10 7" xfId="8520"/>
    <cellStyle name="20% - Accent3 11" xfId="175"/>
    <cellStyle name="20% - Accent3 11 2" xfId="418"/>
    <cellStyle name="20% - Accent3 11 2 2" xfId="931"/>
    <cellStyle name="20% - Accent3 11 2 2 2" xfId="1967"/>
    <cellStyle name="20% - Accent3 11 2 2 2 2" xfId="2417"/>
    <cellStyle name="20% - Accent3 11 2 2 2 2 2" xfId="6580"/>
    <cellStyle name="20% - Accent3 11 2 2 2 2 2 2" xfId="14934"/>
    <cellStyle name="20% - Accent3 11 2 2 2 2 3" xfId="10772"/>
    <cellStyle name="20% - Accent3 11 2 2 2 3" xfId="6130"/>
    <cellStyle name="20% - Accent3 11 2 2 2 3 2" xfId="14484"/>
    <cellStyle name="20% - Accent3 11 2 2 2 4" xfId="10322"/>
    <cellStyle name="20% - Accent3 11 2 2 3" xfId="2418"/>
    <cellStyle name="20% - Accent3 11 2 2 3 2" xfId="6581"/>
    <cellStyle name="20% - Accent3 11 2 2 3 2 2" xfId="14935"/>
    <cellStyle name="20% - Accent3 11 2 2 3 3" xfId="10773"/>
    <cellStyle name="20% - Accent3 11 2 2 4" xfId="5094"/>
    <cellStyle name="20% - Accent3 11 2 2 4 2" xfId="13448"/>
    <cellStyle name="20% - Accent3 11 2 2 5" xfId="9286"/>
    <cellStyle name="20% - Accent3 11 2 3" xfId="1455"/>
    <cellStyle name="20% - Accent3 11 2 3 2" xfId="2419"/>
    <cellStyle name="20% - Accent3 11 2 3 2 2" xfId="6582"/>
    <cellStyle name="20% - Accent3 11 2 3 2 2 2" xfId="14936"/>
    <cellStyle name="20% - Accent3 11 2 3 2 3" xfId="10774"/>
    <cellStyle name="20% - Accent3 11 2 3 3" xfId="5618"/>
    <cellStyle name="20% - Accent3 11 2 3 3 2" xfId="13972"/>
    <cellStyle name="20% - Accent3 11 2 3 4" xfId="9810"/>
    <cellStyle name="20% - Accent3 11 2 4" xfId="2420"/>
    <cellStyle name="20% - Accent3 11 2 4 2" xfId="6583"/>
    <cellStyle name="20% - Accent3 11 2 4 2 2" xfId="14937"/>
    <cellStyle name="20% - Accent3 11 2 4 3" xfId="10775"/>
    <cellStyle name="20% - Accent3 11 2 5" xfId="4582"/>
    <cellStyle name="20% - Accent3 11 2 5 2" xfId="12936"/>
    <cellStyle name="20% - Accent3 11 2 6" xfId="8774"/>
    <cellStyle name="20% - Accent3 11 3" xfId="691"/>
    <cellStyle name="20% - Accent3 11 3 2" xfId="1727"/>
    <cellStyle name="20% - Accent3 11 3 2 2" xfId="2421"/>
    <cellStyle name="20% - Accent3 11 3 2 2 2" xfId="6584"/>
    <cellStyle name="20% - Accent3 11 3 2 2 2 2" xfId="14938"/>
    <cellStyle name="20% - Accent3 11 3 2 2 3" xfId="10776"/>
    <cellStyle name="20% - Accent3 11 3 2 3" xfId="5890"/>
    <cellStyle name="20% - Accent3 11 3 2 3 2" xfId="14244"/>
    <cellStyle name="20% - Accent3 11 3 2 4" xfId="10082"/>
    <cellStyle name="20% - Accent3 11 3 3" xfId="2422"/>
    <cellStyle name="20% - Accent3 11 3 3 2" xfId="6585"/>
    <cellStyle name="20% - Accent3 11 3 3 2 2" xfId="14939"/>
    <cellStyle name="20% - Accent3 11 3 3 3" xfId="10777"/>
    <cellStyle name="20% - Accent3 11 3 4" xfId="4854"/>
    <cellStyle name="20% - Accent3 11 3 4 2" xfId="13208"/>
    <cellStyle name="20% - Accent3 11 3 5" xfId="9046"/>
    <cellStyle name="20% - Accent3 11 4" xfId="1215"/>
    <cellStyle name="20% - Accent3 11 4 2" xfId="2423"/>
    <cellStyle name="20% - Accent3 11 4 2 2" xfId="6586"/>
    <cellStyle name="20% - Accent3 11 4 2 2 2" xfId="14940"/>
    <cellStyle name="20% - Accent3 11 4 2 3" xfId="10778"/>
    <cellStyle name="20% - Accent3 11 4 3" xfId="5378"/>
    <cellStyle name="20% - Accent3 11 4 3 2" xfId="13732"/>
    <cellStyle name="20% - Accent3 11 4 4" xfId="9570"/>
    <cellStyle name="20% - Accent3 11 5" xfId="2424"/>
    <cellStyle name="20% - Accent3 11 5 2" xfId="6587"/>
    <cellStyle name="20% - Accent3 11 5 2 2" xfId="14941"/>
    <cellStyle name="20% - Accent3 11 5 3" xfId="10779"/>
    <cellStyle name="20% - Accent3 11 6" xfId="4342"/>
    <cellStyle name="20% - Accent3 11 6 2" xfId="12696"/>
    <cellStyle name="20% - Accent3 11 7" xfId="8534"/>
    <cellStyle name="20% - Accent3 12" xfId="190"/>
    <cellStyle name="20% - Accent3 12 2" xfId="433"/>
    <cellStyle name="20% - Accent3 12 2 2" xfId="946"/>
    <cellStyle name="20% - Accent3 12 2 2 2" xfId="1982"/>
    <cellStyle name="20% - Accent3 12 2 2 2 2" xfId="2425"/>
    <cellStyle name="20% - Accent3 12 2 2 2 2 2" xfId="6588"/>
    <cellStyle name="20% - Accent3 12 2 2 2 2 2 2" xfId="14942"/>
    <cellStyle name="20% - Accent3 12 2 2 2 2 3" xfId="10780"/>
    <cellStyle name="20% - Accent3 12 2 2 2 3" xfId="6145"/>
    <cellStyle name="20% - Accent3 12 2 2 2 3 2" xfId="14499"/>
    <cellStyle name="20% - Accent3 12 2 2 2 4" xfId="10337"/>
    <cellStyle name="20% - Accent3 12 2 2 3" xfId="2426"/>
    <cellStyle name="20% - Accent3 12 2 2 3 2" xfId="6589"/>
    <cellStyle name="20% - Accent3 12 2 2 3 2 2" xfId="14943"/>
    <cellStyle name="20% - Accent3 12 2 2 3 3" xfId="10781"/>
    <cellStyle name="20% - Accent3 12 2 2 4" xfId="5109"/>
    <cellStyle name="20% - Accent3 12 2 2 4 2" xfId="13463"/>
    <cellStyle name="20% - Accent3 12 2 2 5" xfId="9301"/>
    <cellStyle name="20% - Accent3 12 2 3" xfId="1470"/>
    <cellStyle name="20% - Accent3 12 2 3 2" xfId="2427"/>
    <cellStyle name="20% - Accent3 12 2 3 2 2" xfId="6590"/>
    <cellStyle name="20% - Accent3 12 2 3 2 2 2" xfId="14944"/>
    <cellStyle name="20% - Accent3 12 2 3 2 3" xfId="10782"/>
    <cellStyle name="20% - Accent3 12 2 3 3" xfId="5633"/>
    <cellStyle name="20% - Accent3 12 2 3 3 2" xfId="13987"/>
    <cellStyle name="20% - Accent3 12 2 3 4" xfId="9825"/>
    <cellStyle name="20% - Accent3 12 2 4" xfId="2428"/>
    <cellStyle name="20% - Accent3 12 2 4 2" xfId="6591"/>
    <cellStyle name="20% - Accent3 12 2 4 2 2" xfId="14945"/>
    <cellStyle name="20% - Accent3 12 2 4 3" xfId="10783"/>
    <cellStyle name="20% - Accent3 12 2 5" xfId="4597"/>
    <cellStyle name="20% - Accent3 12 2 5 2" xfId="12951"/>
    <cellStyle name="20% - Accent3 12 2 6" xfId="8789"/>
    <cellStyle name="20% - Accent3 12 3" xfId="706"/>
    <cellStyle name="20% - Accent3 12 3 2" xfId="1742"/>
    <cellStyle name="20% - Accent3 12 3 2 2" xfId="2429"/>
    <cellStyle name="20% - Accent3 12 3 2 2 2" xfId="6592"/>
    <cellStyle name="20% - Accent3 12 3 2 2 2 2" xfId="14946"/>
    <cellStyle name="20% - Accent3 12 3 2 2 3" xfId="10784"/>
    <cellStyle name="20% - Accent3 12 3 2 3" xfId="5905"/>
    <cellStyle name="20% - Accent3 12 3 2 3 2" xfId="14259"/>
    <cellStyle name="20% - Accent3 12 3 2 4" xfId="10097"/>
    <cellStyle name="20% - Accent3 12 3 3" xfId="2430"/>
    <cellStyle name="20% - Accent3 12 3 3 2" xfId="6593"/>
    <cellStyle name="20% - Accent3 12 3 3 2 2" xfId="14947"/>
    <cellStyle name="20% - Accent3 12 3 3 3" xfId="10785"/>
    <cellStyle name="20% - Accent3 12 3 4" xfId="4869"/>
    <cellStyle name="20% - Accent3 12 3 4 2" xfId="13223"/>
    <cellStyle name="20% - Accent3 12 3 5" xfId="9061"/>
    <cellStyle name="20% - Accent3 12 4" xfId="1230"/>
    <cellStyle name="20% - Accent3 12 4 2" xfId="2431"/>
    <cellStyle name="20% - Accent3 12 4 2 2" xfId="6594"/>
    <cellStyle name="20% - Accent3 12 4 2 2 2" xfId="14948"/>
    <cellStyle name="20% - Accent3 12 4 2 3" xfId="10786"/>
    <cellStyle name="20% - Accent3 12 4 3" xfId="5393"/>
    <cellStyle name="20% - Accent3 12 4 3 2" xfId="13747"/>
    <cellStyle name="20% - Accent3 12 4 4" xfId="9585"/>
    <cellStyle name="20% - Accent3 12 5" xfId="2432"/>
    <cellStyle name="20% - Accent3 12 5 2" xfId="6595"/>
    <cellStyle name="20% - Accent3 12 5 2 2" xfId="14949"/>
    <cellStyle name="20% - Accent3 12 5 3" xfId="10787"/>
    <cellStyle name="20% - Accent3 12 6" xfId="4357"/>
    <cellStyle name="20% - Accent3 12 6 2" xfId="12711"/>
    <cellStyle name="20% - Accent3 12 7" xfId="8549"/>
    <cellStyle name="20% - Accent3 13" xfId="206"/>
    <cellStyle name="20% - Accent3 13 2" xfId="448"/>
    <cellStyle name="20% - Accent3 13 2 2" xfId="961"/>
    <cellStyle name="20% - Accent3 13 2 2 2" xfId="1997"/>
    <cellStyle name="20% - Accent3 13 2 2 2 2" xfId="2433"/>
    <cellStyle name="20% - Accent3 13 2 2 2 2 2" xfId="6596"/>
    <cellStyle name="20% - Accent3 13 2 2 2 2 2 2" xfId="14950"/>
    <cellStyle name="20% - Accent3 13 2 2 2 2 3" xfId="10788"/>
    <cellStyle name="20% - Accent3 13 2 2 2 3" xfId="6160"/>
    <cellStyle name="20% - Accent3 13 2 2 2 3 2" xfId="14514"/>
    <cellStyle name="20% - Accent3 13 2 2 2 4" xfId="10352"/>
    <cellStyle name="20% - Accent3 13 2 2 3" xfId="2434"/>
    <cellStyle name="20% - Accent3 13 2 2 3 2" xfId="6597"/>
    <cellStyle name="20% - Accent3 13 2 2 3 2 2" xfId="14951"/>
    <cellStyle name="20% - Accent3 13 2 2 3 3" xfId="10789"/>
    <cellStyle name="20% - Accent3 13 2 2 4" xfId="5124"/>
    <cellStyle name="20% - Accent3 13 2 2 4 2" xfId="13478"/>
    <cellStyle name="20% - Accent3 13 2 2 5" xfId="9316"/>
    <cellStyle name="20% - Accent3 13 2 3" xfId="1485"/>
    <cellStyle name="20% - Accent3 13 2 3 2" xfId="2435"/>
    <cellStyle name="20% - Accent3 13 2 3 2 2" xfId="6598"/>
    <cellStyle name="20% - Accent3 13 2 3 2 2 2" xfId="14952"/>
    <cellStyle name="20% - Accent3 13 2 3 2 3" xfId="10790"/>
    <cellStyle name="20% - Accent3 13 2 3 3" xfId="5648"/>
    <cellStyle name="20% - Accent3 13 2 3 3 2" xfId="14002"/>
    <cellStyle name="20% - Accent3 13 2 3 4" xfId="9840"/>
    <cellStyle name="20% - Accent3 13 2 4" xfId="2436"/>
    <cellStyle name="20% - Accent3 13 2 4 2" xfId="6599"/>
    <cellStyle name="20% - Accent3 13 2 4 2 2" xfId="14953"/>
    <cellStyle name="20% - Accent3 13 2 4 3" xfId="10791"/>
    <cellStyle name="20% - Accent3 13 2 5" xfId="4612"/>
    <cellStyle name="20% - Accent3 13 2 5 2" xfId="12966"/>
    <cellStyle name="20% - Accent3 13 2 6" xfId="8804"/>
    <cellStyle name="20% - Accent3 13 3" xfId="721"/>
    <cellStyle name="20% - Accent3 13 3 2" xfId="1757"/>
    <cellStyle name="20% - Accent3 13 3 2 2" xfId="2437"/>
    <cellStyle name="20% - Accent3 13 3 2 2 2" xfId="6600"/>
    <cellStyle name="20% - Accent3 13 3 2 2 2 2" xfId="14954"/>
    <cellStyle name="20% - Accent3 13 3 2 2 3" xfId="10792"/>
    <cellStyle name="20% - Accent3 13 3 2 3" xfId="5920"/>
    <cellStyle name="20% - Accent3 13 3 2 3 2" xfId="14274"/>
    <cellStyle name="20% - Accent3 13 3 2 4" xfId="10112"/>
    <cellStyle name="20% - Accent3 13 3 3" xfId="2438"/>
    <cellStyle name="20% - Accent3 13 3 3 2" xfId="6601"/>
    <cellStyle name="20% - Accent3 13 3 3 2 2" xfId="14955"/>
    <cellStyle name="20% - Accent3 13 3 3 3" xfId="10793"/>
    <cellStyle name="20% - Accent3 13 3 4" xfId="4884"/>
    <cellStyle name="20% - Accent3 13 3 4 2" xfId="13238"/>
    <cellStyle name="20% - Accent3 13 3 5" xfId="9076"/>
    <cellStyle name="20% - Accent3 13 4" xfId="1245"/>
    <cellStyle name="20% - Accent3 13 4 2" xfId="2439"/>
    <cellStyle name="20% - Accent3 13 4 2 2" xfId="6602"/>
    <cellStyle name="20% - Accent3 13 4 2 2 2" xfId="14956"/>
    <cellStyle name="20% - Accent3 13 4 2 3" xfId="10794"/>
    <cellStyle name="20% - Accent3 13 4 3" xfId="5408"/>
    <cellStyle name="20% - Accent3 13 4 3 2" xfId="13762"/>
    <cellStyle name="20% - Accent3 13 4 4" xfId="9600"/>
    <cellStyle name="20% - Accent3 13 5" xfId="2440"/>
    <cellStyle name="20% - Accent3 13 5 2" xfId="6603"/>
    <cellStyle name="20% - Accent3 13 5 2 2" xfId="14957"/>
    <cellStyle name="20% - Accent3 13 5 3" xfId="10795"/>
    <cellStyle name="20% - Accent3 13 6" xfId="4372"/>
    <cellStyle name="20% - Accent3 13 6 2" xfId="12726"/>
    <cellStyle name="20% - Accent3 13 7" xfId="8564"/>
    <cellStyle name="20% - Accent3 14" xfId="220"/>
    <cellStyle name="20% - Accent3 14 2" xfId="462"/>
    <cellStyle name="20% - Accent3 14 2 2" xfId="975"/>
    <cellStyle name="20% - Accent3 14 2 2 2" xfId="2011"/>
    <cellStyle name="20% - Accent3 14 2 2 2 2" xfId="2441"/>
    <cellStyle name="20% - Accent3 14 2 2 2 2 2" xfId="6604"/>
    <cellStyle name="20% - Accent3 14 2 2 2 2 2 2" xfId="14958"/>
    <cellStyle name="20% - Accent3 14 2 2 2 2 3" xfId="10796"/>
    <cellStyle name="20% - Accent3 14 2 2 2 3" xfId="6174"/>
    <cellStyle name="20% - Accent3 14 2 2 2 3 2" xfId="14528"/>
    <cellStyle name="20% - Accent3 14 2 2 2 4" xfId="10366"/>
    <cellStyle name="20% - Accent3 14 2 2 3" xfId="2442"/>
    <cellStyle name="20% - Accent3 14 2 2 3 2" xfId="6605"/>
    <cellStyle name="20% - Accent3 14 2 2 3 2 2" xfId="14959"/>
    <cellStyle name="20% - Accent3 14 2 2 3 3" xfId="10797"/>
    <cellStyle name="20% - Accent3 14 2 2 4" xfId="5138"/>
    <cellStyle name="20% - Accent3 14 2 2 4 2" xfId="13492"/>
    <cellStyle name="20% - Accent3 14 2 2 5" xfId="9330"/>
    <cellStyle name="20% - Accent3 14 2 3" xfId="1499"/>
    <cellStyle name="20% - Accent3 14 2 3 2" xfId="2443"/>
    <cellStyle name="20% - Accent3 14 2 3 2 2" xfId="6606"/>
    <cellStyle name="20% - Accent3 14 2 3 2 2 2" xfId="14960"/>
    <cellStyle name="20% - Accent3 14 2 3 2 3" xfId="10798"/>
    <cellStyle name="20% - Accent3 14 2 3 3" xfId="5662"/>
    <cellStyle name="20% - Accent3 14 2 3 3 2" xfId="14016"/>
    <cellStyle name="20% - Accent3 14 2 3 4" xfId="9854"/>
    <cellStyle name="20% - Accent3 14 2 4" xfId="2444"/>
    <cellStyle name="20% - Accent3 14 2 4 2" xfId="6607"/>
    <cellStyle name="20% - Accent3 14 2 4 2 2" xfId="14961"/>
    <cellStyle name="20% - Accent3 14 2 4 3" xfId="10799"/>
    <cellStyle name="20% - Accent3 14 2 5" xfId="4626"/>
    <cellStyle name="20% - Accent3 14 2 5 2" xfId="12980"/>
    <cellStyle name="20% - Accent3 14 2 6" xfId="8818"/>
    <cellStyle name="20% - Accent3 14 3" xfId="735"/>
    <cellStyle name="20% - Accent3 14 3 2" xfId="1771"/>
    <cellStyle name="20% - Accent3 14 3 2 2" xfId="2445"/>
    <cellStyle name="20% - Accent3 14 3 2 2 2" xfId="6608"/>
    <cellStyle name="20% - Accent3 14 3 2 2 2 2" xfId="14962"/>
    <cellStyle name="20% - Accent3 14 3 2 2 3" xfId="10800"/>
    <cellStyle name="20% - Accent3 14 3 2 3" xfId="5934"/>
    <cellStyle name="20% - Accent3 14 3 2 3 2" xfId="14288"/>
    <cellStyle name="20% - Accent3 14 3 2 4" xfId="10126"/>
    <cellStyle name="20% - Accent3 14 3 3" xfId="2446"/>
    <cellStyle name="20% - Accent3 14 3 3 2" xfId="6609"/>
    <cellStyle name="20% - Accent3 14 3 3 2 2" xfId="14963"/>
    <cellStyle name="20% - Accent3 14 3 3 3" xfId="10801"/>
    <cellStyle name="20% - Accent3 14 3 4" xfId="4898"/>
    <cellStyle name="20% - Accent3 14 3 4 2" xfId="13252"/>
    <cellStyle name="20% - Accent3 14 3 5" xfId="9090"/>
    <cellStyle name="20% - Accent3 14 4" xfId="1259"/>
    <cellStyle name="20% - Accent3 14 4 2" xfId="2447"/>
    <cellStyle name="20% - Accent3 14 4 2 2" xfId="6610"/>
    <cellStyle name="20% - Accent3 14 4 2 2 2" xfId="14964"/>
    <cellStyle name="20% - Accent3 14 4 2 3" xfId="10802"/>
    <cellStyle name="20% - Accent3 14 4 3" xfId="5422"/>
    <cellStyle name="20% - Accent3 14 4 3 2" xfId="13776"/>
    <cellStyle name="20% - Accent3 14 4 4" xfId="9614"/>
    <cellStyle name="20% - Accent3 14 5" xfId="2448"/>
    <cellStyle name="20% - Accent3 14 5 2" xfId="6611"/>
    <cellStyle name="20% - Accent3 14 5 2 2" xfId="14965"/>
    <cellStyle name="20% - Accent3 14 5 3" xfId="10803"/>
    <cellStyle name="20% - Accent3 14 6" xfId="4386"/>
    <cellStyle name="20% - Accent3 14 6 2" xfId="12740"/>
    <cellStyle name="20% - Accent3 14 7" xfId="8578"/>
    <cellStyle name="20% - Accent3 15" xfId="234"/>
    <cellStyle name="20% - Accent3 15 2" xfId="476"/>
    <cellStyle name="20% - Accent3 15 2 2" xfId="989"/>
    <cellStyle name="20% - Accent3 15 2 2 2" xfId="2025"/>
    <cellStyle name="20% - Accent3 15 2 2 2 2" xfId="2449"/>
    <cellStyle name="20% - Accent3 15 2 2 2 2 2" xfId="6612"/>
    <cellStyle name="20% - Accent3 15 2 2 2 2 2 2" xfId="14966"/>
    <cellStyle name="20% - Accent3 15 2 2 2 2 3" xfId="10804"/>
    <cellStyle name="20% - Accent3 15 2 2 2 3" xfId="6188"/>
    <cellStyle name="20% - Accent3 15 2 2 2 3 2" xfId="14542"/>
    <cellStyle name="20% - Accent3 15 2 2 2 4" xfId="10380"/>
    <cellStyle name="20% - Accent3 15 2 2 3" xfId="2450"/>
    <cellStyle name="20% - Accent3 15 2 2 3 2" xfId="6613"/>
    <cellStyle name="20% - Accent3 15 2 2 3 2 2" xfId="14967"/>
    <cellStyle name="20% - Accent3 15 2 2 3 3" xfId="10805"/>
    <cellStyle name="20% - Accent3 15 2 2 4" xfId="5152"/>
    <cellStyle name="20% - Accent3 15 2 2 4 2" xfId="13506"/>
    <cellStyle name="20% - Accent3 15 2 2 5" xfId="9344"/>
    <cellStyle name="20% - Accent3 15 2 3" xfId="1513"/>
    <cellStyle name="20% - Accent3 15 2 3 2" xfId="2451"/>
    <cellStyle name="20% - Accent3 15 2 3 2 2" xfId="6614"/>
    <cellStyle name="20% - Accent3 15 2 3 2 2 2" xfId="14968"/>
    <cellStyle name="20% - Accent3 15 2 3 2 3" xfId="10806"/>
    <cellStyle name="20% - Accent3 15 2 3 3" xfId="5676"/>
    <cellStyle name="20% - Accent3 15 2 3 3 2" xfId="14030"/>
    <cellStyle name="20% - Accent3 15 2 3 4" xfId="9868"/>
    <cellStyle name="20% - Accent3 15 2 4" xfId="2452"/>
    <cellStyle name="20% - Accent3 15 2 4 2" xfId="6615"/>
    <cellStyle name="20% - Accent3 15 2 4 2 2" xfId="14969"/>
    <cellStyle name="20% - Accent3 15 2 4 3" xfId="10807"/>
    <cellStyle name="20% - Accent3 15 2 5" xfId="4640"/>
    <cellStyle name="20% - Accent3 15 2 5 2" xfId="12994"/>
    <cellStyle name="20% - Accent3 15 2 6" xfId="8832"/>
    <cellStyle name="20% - Accent3 15 3" xfId="749"/>
    <cellStyle name="20% - Accent3 15 3 2" xfId="1785"/>
    <cellStyle name="20% - Accent3 15 3 2 2" xfId="2453"/>
    <cellStyle name="20% - Accent3 15 3 2 2 2" xfId="6616"/>
    <cellStyle name="20% - Accent3 15 3 2 2 2 2" xfId="14970"/>
    <cellStyle name="20% - Accent3 15 3 2 2 3" xfId="10808"/>
    <cellStyle name="20% - Accent3 15 3 2 3" xfId="5948"/>
    <cellStyle name="20% - Accent3 15 3 2 3 2" xfId="14302"/>
    <cellStyle name="20% - Accent3 15 3 2 4" xfId="10140"/>
    <cellStyle name="20% - Accent3 15 3 3" xfId="2454"/>
    <cellStyle name="20% - Accent3 15 3 3 2" xfId="6617"/>
    <cellStyle name="20% - Accent3 15 3 3 2 2" xfId="14971"/>
    <cellStyle name="20% - Accent3 15 3 3 3" xfId="10809"/>
    <cellStyle name="20% - Accent3 15 3 4" xfId="4912"/>
    <cellStyle name="20% - Accent3 15 3 4 2" xfId="13266"/>
    <cellStyle name="20% - Accent3 15 3 5" xfId="9104"/>
    <cellStyle name="20% - Accent3 15 4" xfId="1273"/>
    <cellStyle name="20% - Accent3 15 4 2" xfId="2455"/>
    <cellStyle name="20% - Accent3 15 4 2 2" xfId="6618"/>
    <cellStyle name="20% - Accent3 15 4 2 2 2" xfId="14972"/>
    <cellStyle name="20% - Accent3 15 4 2 3" xfId="10810"/>
    <cellStyle name="20% - Accent3 15 4 3" xfId="5436"/>
    <cellStyle name="20% - Accent3 15 4 3 2" xfId="13790"/>
    <cellStyle name="20% - Accent3 15 4 4" xfId="9628"/>
    <cellStyle name="20% - Accent3 15 5" xfId="2456"/>
    <cellStyle name="20% - Accent3 15 5 2" xfId="6619"/>
    <cellStyle name="20% - Accent3 15 5 2 2" xfId="14973"/>
    <cellStyle name="20% - Accent3 15 5 3" xfId="10811"/>
    <cellStyle name="20% - Accent3 15 6" xfId="4400"/>
    <cellStyle name="20% - Accent3 15 6 2" xfId="12754"/>
    <cellStyle name="20% - Accent3 15 7" xfId="8592"/>
    <cellStyle name="20% - Accent3 16" xfId="248"/>
    <cellStyle name="20% - Accent3 16 2" xfId="490"/>
    <cellStyle name="20% - Accent3 16 2 2" xfId="1003"/>
    <cellStyle name="20% - Accent3 16 2 2 2" xfId="2039"/>
    <cellStyle name="20% - Accent3 16 2 2 2 2" xfId="2457"/>
    <cellStyle name="20% - Accent3 16 2 2 2 2 2" xfId="6620"/>
    <cellStyle name="20% - Accent3 16 2 2 2 2 2 2" xfId="14974"/>
    <cellStyle name="20% - Accent3 16 2 2 2 2 3" xfId="10812"/>
    <cellStyle name="20% - Accent3 16 2 2 2 3" xfId="6202"/>
    <cellStyle name="20% - Accent3 16 2 2 2 3 2" xfId="14556"/>
    <cellStyle name="20% - Accent3 16 2 2 2 4" xfId="10394"/>
    <cellStyle name="20% - Accent3 16 2 2 3" xfId="2458"/>
    <cellStyle name="20% - Accent3 16 2 2 3 2" xfId="6621"/>
    <cellStyle name="20% - Accent3 16 2 2 3 2 2" xfId="14975"/>
    <cellStyle name="20% - Accent3 16 2 2 3 3" xfId="10813"/>
    <cellStyle name="20% - Accent3 16 2 2 4" xfId="5166"/>
    <cellStyle name="20% - Accent3 16 2 2 4 2" xfId="13520"/>
    <cellStyle name="20% - Accent3 16 2 2 5" xfId="9358"/>
    <cellStyle name="20% - Accent3 16 2 3" xfId="1527"/>
    <cellStyle name="20% - Accent3 16 2 3 2" xfId="2459"/>
    <cellStyle name="20% - Accent3 16 2 3 2 2" xfId="6622"/>
    <cellStyle name="20% - Accent3 16 2 3 2 2 2" xfId="14976"/>
    <cellStyle name="20% - Accent3 16 2 3 2 3" xfId="10814"/>
    <cellStyle name="20% - Accent3 16 2 3 3" xfId="5690"/>
    <cellStyle name="20% - Accent3 16 2 3 3 2" xfId="14044"/>
    <cellStyle name="20% - Accent3 16 2 3 4" xfId="9882"/>
    <cellStyle name="20% - Accent3 16 2 4" xfId="2460"/>
    <cellStyle name="20% - Accent3 16 2 4 2" xfId="6623"/>
    <cellStyle name="20% - Accent3 16 2 4 2 2" xfId="14977"/>
    <cellStyle name="20% - Accent3 16 2 4 3" xfId="10815"/>
    <cellStyle name="20% - Accent3 16 2 5" xfId="4654"/>
    <cellStyle name="20% - Accent3 16 2 5 2" xfId="13008"/>
    <cellStyle name="20% - Accent3 16 2 6" xfId="8846"/>
    <cellStyle name="20% - Accent3 16 3" xfId="763"/>
    <cellStyle name="20% - Accent3 16 3 2" xfId="1799"/>
    <cellStyle name="20% - Accent3 16 3 2 2" xfId="2461"/>
    <cellStyle name="20% - Accent3 16 3 2 2 2" xfId="6624"/>
    <cellStyle name="20% - Accent3 16 3 2 2 2 2" xfId="14978"/>
    <cellStyle name="20% - Accent3 16 3 2 2 3" xfId="10816"/>
    <cellStyle name="20% - Accent3 16 3 2 3" xfId="5962"/>
    <cellStyle name="20% - Accent3 16 3 2 3 2" xfId="14316"/>
    <cellStyle name="20% - Accent3 16 3 2 4" xfId="10154"/>
    <cellStyle name="20% - Accent3 16 3 3" xfId="2462"/>
    <cellStyle name="20% - Accent3 16 3 3 2" xfId="6625"/>
    <cellStyle name="20% - Accent3 16 3 3 2 2" xfId="14979"/>
    <cellStyle name="20% - Accent3 16 3 3 3" xfId="10817"/>
    <cellStyle name="20% - Accent3 16 3 4" xfId="4926"/>
    <cellStyle name="20% - Accent3 16 3 4 2" xfId="13280"/>
    <cellStyle name="20% - Accent3 16 3 5" xfId="9118"/>
    <cellStyle name="20% - Accent3 16 4" xfId="1287"/>
    <cellStyle name="20% - Accent3 16 4 2" xfId="2463"/>
    <cellStyle name="20% - Accent3 16 4 2 2" xfId="6626"/>
    <cellStyle name="20% - Accent3 16 4 2 2 2" xfId="14980"/>
    <cellStyle name="20% - Accent3 16 4 2 3" xfId="10818"/>
    <cellStyle name="20% - Accent3 16 4 3" xfId="5450"/>
    <cellStyle name="20% - Accent3 16 4 3 2" xfId="13804"/>
    <cellStyle name="20% - Accent3 16 4 4" xfId="9642"/>
    <cellStyle name="20% - Accent3 16 5" xfId="2464"/>
    <cellStyle name="20% - Accent3 16 5 2" xfId="6627"/>
    <cellStyle name="20% - Accent3 16 5 2 2" xfId="14981"/>
    <cellStyle name="20% - Accent3 16 5 3" xfId="10819"/>
    <cellStyle name="20% - Accent3 16 6" xfId="4414"/>
    <cellStyle name="20% - Accent3 16 6 2" xfId="12768"/>
    <cellStyle name="20% - Accent3 16 7" xfId="8606"/>
    <cellStyle name="20% - Accent3 17" xfId="264"/>
    <cellStyle name="20% - Accent3 17 2" xfId="504"/>
    <cellStyle name="20% - Accent3 17 2 2" xfId="1017"/>
    <cellStyle name="20% - Accent3 17 2 2 2" xfId="2053"/>
    <cellStyle name="20% - Accent3 17 2 2 2 2" xfId="2465"/>
    <cellStyle name="20% - Accent3 17 2 2 2 2 2" xfId="6628"/>
    <cellStyle name="20% - Accent3 17 2 2 2 2 2 2" xfId="14982"/>
    <cellStyle name="20% - Accent3 17 2 2 2 2 3" xfId="10820"/>
    <cellStyle name="20% - Accent3 17 2 2 2 3" xfId="6216"/>
    <cellStyle name="20% - Accent3 17 2 2 2 3 2" xfId="14570"/>
    <cellStyle name="20% - Accent3 17 2 2 2 4" xfId="10408"/>
    <cellStyle name="20% - Accent3 17 2 2 3" xfId="2466"/>
    <cellStyle name="20% - Accent3 17 2 2 3 2" xfId="6629"/>
    <cellStyle name="20% - Accent3 17 2 2 3 2 2" xfId="14983"/>
    <cellStyle name="20% - Accent3 17 2 2 3 3" xfId="10821"/>
    <cellStyle name="20% - Accent3 17 2 2 4" xfId="5180"/>
    <cellStyle name="20% - Accent3 17 2 2 4 2" xfId="13534"/>
    <cellStyle name="20% - Accent3 17 2 2 5" xfId="9372"/>
    <cellStyle name="20% - Accent3 17 2 3" xfId="1541"/>
    <cellStyle name="20% - Accent3 17 2 3 2" xfId="2467"/>
    <cellStyle name="20% - Accent3 17 2 3 2 2" xfId="6630"/>
    <cellStyle name="20% - Accent3 17 2 3 2 2 2" xfId="14984"/>
    <cellStyle name="20% - Accent3 17 2 3 2 3" xfId="10822"/>
    <cellStyle name="20% - Accent3 17 2 3 3" xfId="5704"/>
    <cellStyle name="20% - Accent3 17 2 3 3 2" xfId="14058"/>
    <cellStyle name="20% - Accent3 17 2 3 4" xfId="9896"/>
    <cellStyle name="20% - Accent3 17 2 4" xfId="2468"/>
    <cellStyle name="20% - Accent3 17 2 4 2" xfId="6631"/>
    <cellStyle name="20% - Accent3 17 2 4 2 2" xfId="14985"/>
    <cellStyle name="20% - Accent3 17 2 4 3" xfId="10823"/>
    <cellStyle name="20% - Accent3 17 2 5" xfId="4668"/>
    <cellStyle name="20% - Accent3 17 2 5 2" xfId="13022"/>
    <cellStyle name="20% - Accent3 17 2 6" xfId="8860"/>
    <cellStyle name="20% - Accent3 17 3" xfId="777"/>
    <cellStyle name="20% - Accent3 17 3 2" xfId="1813"/>
    <cellStyle name="20% - Accent3 17 3 2 2" xfId="2469"/>
    <cellStyle name="20% - Accent3 17 3 2 2 2" xfId="6632"/>
    <cellStyle name="20% - Accent3 17 3 2 2 2 2" xfId="14986"/>
    <cellStyle name="20% - Accent3 17 3 2 2 3" xfId="10824"/>
    <cellStyle name="20% - Accent3 17 3 2 3" xfId="5976"/>
    <cellStyle name="20% - Accent3 17 3 2 3 2" xfId="14330"/>
    <cellStyle name="20% - Accent3 17 3 2 4" xfId="10168"/>
    <cellStyle name="20% - Accent3 17 3 3" xfId="2470"/>
    <cellStyle name="20% - Accent3 17 3 3 2" xfId="6633"/>
    <cellStyle name="20% - Accent3 17 3 3 2 2" xfId="14987"/>
    <cellStyle name="20% - Accent3 17 3 3 3" xfId="10825"/>
    <cellStyle name="20% - Accent3 17 3 4" xfId="4940"/>
    <cellStyle name="20% - Accent3 17 3 4 2" xfId="13294"/>
    <cellStyle name="20% - Accent3 17 3 5" xfId="9132"/>
    <cellStyle name="20% - Accent3 17 4" xfId="1301"/>
    <cellStyle name="20% - Accent3 17 4 2" xfId="2471"/>
    <cellStyle name="20% - Accent3 17 4 2 2" xfId="6634"/>
    <cellStyle name="20% - Accent3 17 4 2 2 2" xfId="14988"/>
    <cellStyle name="20% - Accent3 17 4 2 3" xfId="10826"/>
    <cellStyle name="20% - Accent3 17 4 3" xfId="5464"/>
    <cellStyle name="20% - Accent3 17 4 3 2" xfId="13818"/>
    <cellStyle name="20% - Accent3 17 4 4" xfId="9656"/>
    <cellStyle name="20% - Accent3 17 5" xfId="2472"/>
    <cellStyle name="20% - Accent3 17 5 2" xfId="6635"/>
    <cellStyle name="20% - Accent3 17 5 2 2" xfId="14989"/>
    <cellStyle name="20% - Accent3 17 5 3" xfId="10827"/>
    <cellStyle name="20% - Accent3 17 6" xfId="4428"/>
    <cellStyle name="20% - Accent3 17 6 2" xfId="12782"/>
    <cellStyle name="20% - Accent3 17 7" xfId="8620"/>
    <cellStyle name="20% - Accent3 18" xfId="274"/>
    <cellStyle name="20% - Accent3 18 2" xfId="787"/>
    <cellStyle name="20% - Accent3 18 2 2" xfId="1823"/>
    <cellStyle name="20% - Accent3 18 2 2 2" xfId="2473"/>
    <cellStyle name="20% - Accent3 18 2 2 2 2" xfId="6636"/>
    <cellStyle name="20% - Accent3 18 2 2 2 2 2" xfId="14990"/>
    <cellStyle name="20% - Accent3 18 2 2 2 3" xfId="10828"/>
    <cellStyle name="20% - Accent3 18 2 2 3" xfId="5986"/>
    <cellStyle name="20% - Accent3 18 2 2 3 2" xfId="14340"/>
    <cellStyle name="20% - Accent3 18 2 2 4" xfId="10178"/>
    <cellStyle name="20% - Accent3 18 2 3" xfId="2474"/>
    <cellStyle name="20% - Accent3 18 2 3 2" xfId="6637"/>
    <cellStyle name="20% - Accent3 18 2 3 2 2" xfId="14991"/>
    <cellStyle name="20% - Accent3 18 2 3 3" xfId="10829"/>
    <cellStyle name="20% - Accent3 18 2 4" xfId="4950"/>
    <cellStyle name="20% - Accent3 18 2 4 2" xfId="13304"/>
    <cellStyle name="20% - Accent3 18 2 5" xfId="9142"/>
    <cellStyle name="20% - Accent3 18 3" xfId="1311"/>
    <cellStyle name="20% - Accent3 18 3 2" xfId="2475"/>
    <cellStyle name="20% - Accent3 18 3 2 2" xfId="6638"/>
    <cellStyle name="20% - Accent3 18 3 2 2 2" xfId="14992"/>
    <cellStyle name="20% - Accent3 18 3 2 3" xfId="10830"/>
    <cellStyle name="20% - Accent3 18 3 3" xfId="5474"/>
    <cellStyle name="20% - Accent3 18 3 3 2" xfId="13828"/>
    <cellStyle name="20% - Accent3 18 3 4" xfId="9666"/>
    <cellStyle name="20% - Accent3 18 4" xfId="2476"/>
    <cellStyle name="20% - Accent3 18 4 2" xfId="6639"/>
    <cellStyle name="20% - Accent3 18 4 2 2" xfId="14993"/>
    <cellStyle name="20% - Accent3 18 4 3" xfId="10831"/>
    <cellStyle name="20% - Accent3 18 5" xfId="4438"/>
    <cellStyle name="20% - Accent3 18 5 2" xfId="12792"/>
    <cellStyle name="20% - Accent3 18 6" xfId="8630"/>
    <cellStyle name="20% - Accent3 19" xfId="520"/>
    <cellStyle name="20% - Accent3 19 2" xfId="1033"/>
    <cellStyle name="20% - Accent3 19 2 2" xfId="2069"/>
    <cellStyle name="20% - Accent3 19 2 2 2" xfId="2477"/>
    <cellStyle name="20% - Accent3 19 2 2 2 2" xfId="6640"/>
    <cellStyle name="20% - Accent3 19 2 2 2 2 2" xfId="14994"/>
    <cellStyle name="20% - Accent3 19 2 2 2 3" xfId="10832"/>
    <cellStyle name="20% - Accent3 19 2 2 3" xfId="6232"/>
    <cellStyle name="20% - Accent3 19 2 2 3 2" xfId="14586"/>
    <cellStyle name="20% - Accent3 19 2 2 4" xfId="10424"/>
    <cellStyle name="20% - Accent3 19 2 3" xfId="2478"/>
    <cellStyle name="20% - Accent3 19 2 3 2" xfId="6641"/>
    <cellStyle name="20% - Accent3 19 2 3 2 2" xfId="14995"/>
    <cellStyle name="20% - Accent3 19 2 3 3" xfId="10833"/>
    <cellStyle name="20% - Accent3 19 2 4" xfId="5196"/>
    <cellStyle name="20% - Accent3 19 2 4 2" xfId="13550"/>
    <cellStyle name="20% - Accent3 19 2 5" xfId="9388"/>
    <cellStyle name="20% - Accent3 19 3" xfId="1557"/>
    <cellStyle name="20% - Accent3 19 3 2" xfId="2479"/>
    <cellStyle name="20% - Accent3 19 3 2 2" xfId="6642"/>
    <cellStyle name="20% - Accent3 19 3 2 2 2" xfId="14996"/>
    <cellStyle name="20% - Accent3 19 3 2 3" xfId="10834"/>
    <cellStyle name="20% - Accent3 19 3 3" xfId="5720"/>
    <cellStyle name="20% - Accent3 19 3 3 2" xfId="14074"/>
    <cellStyle name="20% - Accent3 19 3 4" xfId="9912"/>
    <cellStyle name="20% - Accent3 19 4" xfId="2480"/>
    <cellStyle name="20% - Accent3 19 4 2" xfId="6643"/>
    <cellStyle name="20% - Accent3 19 4 2 2" xfId="14997"/>
    <cellStyle name="20% - Accent3 19 4 3" xfId="10835"/>
    <cellStyle name="20% - Accent3 19 5" xfId="4684"/>
    <cellStyle name="20% - Accent3 19 5 2" xfId="13038"/>
    <cellStyle name="20% - Accent3 19 6" xfId="8876"/>
    <cellStyle name="20% - Accent3 2" xfId="49"/>
    <cellStyle name="20% - Accent3 2 2" xfId="292"/>
    <cellStyle name="20% - Accent3 2 2 2" xfId="805"/>
    <cellStyle name="20% - Accent3 2 2 2 2" xfId="1841"/>
    <cellStyle name="20% - Accent3 2 2 2 2 2" xfId="2481"/>
    <cellStyle name="20% - Accent3 2 2 2 2 2 2" xfId="6644"/>
    <cellStyle name="20% - Accent3 2 2 2 2 2 2 2" xfId="14998"/>
    <cellStyle name="20% - Accent3 2 2 2 2 2 3" xfId="10836"/>
    <cellStyle name="20% - Accent3 2 2 2 2 3" xfId="6004"/>
    <cellStyle name="20% - Accent3 2 2 2 2 3 2" xfId="14358"/>
    <cellStyle name="20% - Accent3 2 2 2 2 4" xfId="10196"/>
    <cellStyle name="20% - Accent3 2 2 2 3" xfId="2482"/>
    <cellStyle name="20% - Accent3 2 2 2 3 2" xfId="6645"/>
    <cellStyle name="20% - Accent3 2 2 2 3 2 2" xfId="14999"/>
    <cellStyle name="20% - Accent3 2 2 2 3 3" xfId="10837"/>
    <cellStyle name="20% - Accent3 2 2 2 4" xfId="4968"/>
    <cellStyle name="20% - Accent3 2 2 2 4 2" xfId="13322"/>
    <cellStyle name="20% - Accent3 2 2 2 5" xfId="9160"/>
    <cellStyle name="20% - Accent3 2 2 3" xfId="1329"/>
    <cellStyle name="20% - Accent3 2 2 3 2" xfId="2483"/>
    <cellStyle name="20% - Accent3 2 2 3 2 2" xfId="6646"/>
    <cellStyle name="20% - Accent3 2 2 3 2 2 2" xfId="15000"/>
    <cellStyle name="20% - Accent3 2 2 3 2 3" xfId="10838"/>
    <cellStyle name="20% - Accent3 2 2 3 3" xfId="5492"/>
    <cellStyle name="20% - Accent3 2 2 3 3 2" xfId="13846"/>
    <cellStyle name="20% - Accent3 2 2 3 4" xfId="9684"/>
    <cellStyle name="20% - Accent3 2 2 4" xfId="2484"/>
    <cellStyle name="20% - Accent3 2 2 4 2" xfId="6647"/>
    <cellStyle name="20% - Accent3 2 2 4 2 2" xfId="15001"/>
    <cellStyle name="20% - Accent3 2 2 4 3" xfId="10839"/>
    <cellStyle name="20% - Accent3 2 2 5" xfId="4456"/>
    <cellStyle name="20% - Accent3 2 2 5 2" xfId="12810"/>
    <cellStyle name="20% - Accent3 2 2 6" xfId="8648"/>
    <cellStyle name="20% - Accent3 2 3" xfId="565"/>
    <cellStyle name="20% - Accent3 2 3 2" xfId="1601"/>
    <cellStyle name="20% - Accent3 2 3 2 2" xfId="2485"/>
    <cellStyle name="20% - Accent3 2 3 2 2 2" xfId="6648"/>
    <cellStyle name="20% - Accent3 2 3 2 2 2 2" xfId="15002"/>
    <cellStyle name="20% - Accent3 2 3 2 2 3" xfId="10840"/>
    <cellStyle name="20% - Accent3 2 3 2 3" xfId="5764"/>
    <cellStyle name="20% - Accent3 2 3 2 3 2" xfId="14118"/>
    <cellStyle name="20% - Accent3 2 3 2 4" xfId="9956"/>
    <cellStyle name="20% - Accent3 2 3 3" xfId="2486"/>
    <cellStyle name="20% - Accent3 2 3 3 2" xfId="6649"/>
    <cellStyle name="20% - Accent3 2 3 3 2 2" xfId="15003"/>
    <cellStyle name="20% - Accent3 2 3 3 3" xfId="10841"/>
    <cellStyle name="20% - Accent3 2 3 4" xfId="4728"/>
    <cellStyle name="20% - Accent3 2 3 4 2" xfId="13082"/>
    <cellStyle name="20% - Accent3 2 3 5" xfId="8920"/>
    <cellStyle name="20% - Accent3 2 4" xfId="1089"/>
    <cellStyle name="20% - Accent3 2 4 2" xfId="2487"/>
    <cellStyle name="20% - Accent3 2 4 2 2" xfId="6650"/>
    <cellStyle name="20% - Accent3 2 4 2 2 2" xfId="15004"/>
    <cellStyle name="20% - Accent3 2 4 2 3" xfId="10842"/>
    <cellStyle name="20% - Accent3 2 4 3" xfId="5252"/>
    <cellStyle name="20% - Accent3 2 4 3 2" xfId="13606"/>
    <cellStyle name="20% - Accent3 2 4 4" xfId="9444"/>
    <cellStyle name="20% - Accent3 2 5" xfId="2488"/>
    <cellStyle name="20% - Accent3 2 5 2" xfId="6651"/>
    <cellStyle name="20% - Accent3 2 5 2 2" xfId="15005"/>
    <cellStyle name="20% - Accent3 2 5 3" xfId="10843"/>
    <cellStyle name="20% - Accent3 2 6" xfId="4216"/>
    <cellStyle name="20% - Accent3 2 6 2" xfId="12570"/>
    <cellStyle name="20% - Accent3 2 7" xfId="8408"/>
    <cellStyle name="20% - Accent3 20" xfId="534"/>
    <cellStyle name="20% - Accent3 20 2" xfId="1047"/>
    <cellStyle name="20% - Accent3 20 2 2" xfId="2083"/>
    <cellStyle name="20% - Accent3 20 2 2 2" xfId="2489"/>
    <cellStyle name="20% - Accent3 20 2 2 2 2" xfId="6652"/>
    <cellStyle name="20% - Accent3 20 2 2 2 2 2" xfId="15006"/>
    <cellStyle name="20% - Accent3 20 2 2 2 3" xfId="10844"/>
    <cellStyle name="20% - Accent3 20 2 2 3" xfId="6246"/>
    <cellStyle name="20% - Accent3 20 2 2 3 2" xfId="14600"/>
    <cellStyle name="20% - Accent3 20 2 2 4" xfId="10438"/>
    <cellStyle name="20% - Accent3 20 2 3" xfId="2490"/>
    <cellStyle name="20% - Accent3 20 2 3 2" xfId="6653"/>
    <cellStyle name="20% - Accent3 20 2 3 2 2" xfId="15007"/>
    <cellStyle name="20% - Accent3 20 2 3 3" xfId="10845"/>
    <cellStyle name="20% - Accent3 20 2 4" xfId="5210"/>
    <cellStyle name="20% - Accent3 20 2 4 2" xfId="13564"/>
    <cellStyle name="20% - Accent3 20 2 5" xfId="9402"/>
    <cellStyle name="20% - Accent3 20 3" xfId="1571"/>
    <cellStyle name="20% - Accent3 20 3 2" xfId="2491"/>
    <cellStyle name="20% - Accent3 20 3 2 2" xfId="6654"/>
    <cellStyle name="20% - Accent3 20 3 2 2 2" xfId="15008"/>
    <cellStyle name="20% - Accent3 20 3 2 3" xfId="10846"/>
    <cellStyle name="20% - Accent3 20 3 3" xfId="5734"/>
    <cellStyle name="20% - Accent3 20 3 3 2" xfId="14088"/>
    <cellStyle name="20% - Accent3 20 3 4" xfId="9926"/>
    <cellStyle name="20% - Accent3 20 4" xfId="2492"/>
    <cellStyle name="20% - Accent3 20 4 2" xfId="6655"/>
    <cellStyle name="20% - Accent3 20 4 2 2" xfId="15009"/>
    <cellStyle name="20% - Accent3 20 4 3" xfId="10847"/>
    <cellStyle name="20% - Accent3 20 5" xfId="4698"/>
    <cellStyle name="20% - Accent3 20 5 2" xfId="13052"/>
    <cellStyle name="20% - Accent3 20 6" xfId="8890"/>
    <cellStyle name="20% - Accent3 21" xfId="1061"/>
    <cellStyle name="20% - Accent3 21 2" xfId="2097"/>
    <cellStyle name="20% - Accent3 21 2 2" xfId="2493"/>
    <cellStyle name="20% - Accent3 21 2 2 2" xfId="6656"/>
    <cellStyle name="20% - Accent3 21 2 2 2 2" xfId="15010"/>
    <cellStyle name="20% - Accent3 21 2 2 3" xfId="10848"/>
    <cellStyle name="20% - Accent3 21 2 3" xfId="6260"/>
    <cellStyle name="20% - Accent3 21 2 3 2" xfId="14614"/>
    <cellStyle name="20% - Accent3 21 2 4" xfId="10452"/>
    <cellStyle name="20% - Accent3 21 3" xfId="2494"/>
    <cellStyle name="20% - Accent3 21 3 2" xfId="6657"/>
    <cellStyle name="20% - Accent3 21 3 2 2" xfId="15011"/>
    <cellStyle name="20% - Accent3 21 3 3" xfId="10849"/>
    <cellStyle name="20% - Accent3 21 4" xfId="5224"/>
    <cellStyle name="20% - Accent3 21 4 2" xfId="13578"/>
    <cellStyle name="20% - Accent3 21 5" xfId="9416"/>
    <cellStyle name="20% - Accent3 22" xfId="548"/>
    <cellStyle name="20% - Accent3 22 2" xfId="1585"/>
    <cellStyle name="20% - Accent3 22 2 2" xfId="2495"/>
    <cellStyle name="20% - Accent3 22 2 2 2" xfId="6658"/>
    <cellStyle name="20% - Accent3 22 2 2 2 2" xfId="15012"/>
    <cellStyle name="20% - Accent3 22 2 2 3" xfId="10850"/>
    <cellStyle name="20% - Accent3 22 2 3" xfId="5748"/>
    <cellStyle name="20% - Accent3 22 2 3 2" xfId="14102"/>
    <cellStyle name="20% - Accent3 22 2 4" xfId="9940"/>
    <cellStyle name="20% - Accent3 22 3" xfId="2496"/>
    <cellStyle name="20% - Accent3 22 3 2" xfId="6659"/>
    <cellStyle name="20% - Accent3 22 3 2 2" xfId="15013"/>
    <cellStyle name="20% - Accent3 22 3 3" xfId="10851"/>
    <cellStyle name="20% - Accent3 22 4" xfId="4712"/>
    <cellStyle name="20% - Accent3 22 4 2" xfId="13066"/>
    <cellStyle name="20% - Accent3 22 5" xfId="8904"/>
    <cellStyle name="20% - Accent3 23" xfId="1071"/>
    <cellStyle name="20% - Accent3 23 2" xfId="2497"/>
    <cellStyle name="20% - Accent3 23 2 2" xfId="6660"/>
    <cellStyle name="20% - Accent3 23 2 2 2" xfId="15014"/>
    <cellStyle name="20% - Accent3 23 2 3" xfId="10852"/>
    <cellStyle name="20% - Accent3 23 3" xfId="5234"/>
    <cellStyle name="20% - Accent3 23 3 2" xfId="13588"/>
    <cellStyle name="20% - Accent3 23 4" xfId="9426"/>
    <cellStyle name="20% - Accent3 24" xfId="2111"/>
    <cellStyle name="20% - Accent3 24 2" xfId="6274"/>
    <cellStyle name="20% - Accent3 24 2 2" xfId="14628"/>
    <cellStyle name="20% - Accent3 24 3" xfId="10466"/>
    <cellStyle name="20% - Accent3 25" xfId="4186"/>
    <cellStyle name="20% - Accent3 25 2" xfId="8349"/>
    <cellStyle name="20% - Accent3 25 2 2" xfId="16703"/>
    <cellStyle name="20% - Accent3 25 3" xfId="12541"/>
    <cellStyle name="20% - Accent3 26" xfId="4199"/>
    <cellStyle name="20% - Accent3 26 2" xfId="12554"/>
    <cellStyle name="20% - Accent3 27" xfId="8363"/>
    <cellStyle name="20% - Accent3 27 2" xfId="16717"/>
    <cellStyle name="20% - Accent3 28" xfId="8377"/>
    <cellStyle name="20% - Accent3 28 2" xfId="16731"/>
    <cellStyle name="20% - Accent3 29" xfId="8391"/>
    <cellStyle name="20% - Accent3 3" xfId="63"/>
    <cellStyle name="20% - Accent3 3 2" xfId="306"/>
    <cellStyle name="20% - Accent3 3 2 2" xfId="819"/>
    <cellStyle name="20% - Accent3 3 2 2 2" xfId="1855"/>
    <cellStyle name="20% - Accent3 3 2 2 2 2" xfId="2498"/>
    <cellStyle name="20% - Accent3 3 2 2 2 2 2" xfId="6661"/>
    <cellStyle name="20% - Accent3 3 2 2 2 2 2 2" xfId="15015"/>
    <cellStyle name="20% - Accent3 3 2 2 2 2 3" xfId="10853"/>
    <cellStyle name="20% - Accent3 3 2 2 2 3" xfId="6018"/>
    <cellStyle name="20% - Accent3 3 2 2 2 3 2" xfId="14372"/>
    <cellStyle name="20% - Accent3 3 2 2 2 4" xfId="10210"/>
    <cellStyle name="20% - Accent3 3 2 2 3" xfId="2499"/>
    <cellStyle name="20% - Accent3 3 2 2 3 2" xfId="6662"/>
    <cellStyle name="20% - Accent3 3 2 2 3 2 2" xfId="15016"/>
    <cellStyle name="20% - Accent3 3 2 2 3 3" xfId="10854"/>
    <cellStyle name="20% - Accent3 3 2 2 4" xfId="4982"/>
    <cellStyle name="20% - Accent3 3 2 2 4 2" xfId="13336"/>
    <cellStyle name="20% - Accent3 3 2 2 5" xfId="9174"/>
    <cellStyle name="20% - Accent3 3 2 3" xfId="1343"/>
    <cellStyle name="20% - Accent3 3 2 3 2" xfId="2500"/>
    <cellStyle name="20% - Accent3 3 2 3 2 2" xfId="6663"/>
    <cellStyle name="20% - Accent3 3 2 3 2 2 2" xfId="15017"/>
    <cellStyle name="20% - Accent3 3 2 3 2 3" xfId="10855"/>
    <cellStyle name="20% - Accent3 3 2 3 3" xfId="5506"/>
    <cellStyle name="20% - Accent3 3 2 3 3 2" xfId="13860"/>
    <cellStyle name="20% - Accent3 3 2 3 4" xfId="9698"/>
    <cellStyle name="20% - Accent3 3 2 4" xfId="2501"/>
    <cellStyle name="20% - Accent3 3 2 4 2" xfId="6664"/>
    <cellStyle name="20% - Accent3 3 2 4 2 2" xfId="15018"/>
    <cellStyle name="20% - Accent3 3 2 4 3" xfId="10856"/>
    <cellStyle name="20% - Accent3 3 2 5" xfId="4470"/>
    <cellStyle name="20% - Accent3 3 2 5 2" xfId="12824"/>
    <cellStyle name="20% - Accent3 3 2 6" xfId="8662"/>
    <cellStyle name="20% - Accent3 3 3" xfId="579"/>
    <cellStyle name="20% - Accent3 3 3 2" xfId="1615"/>
    <cellStyle name="20% - Accent3 3 3 2 2" xfId="2502"/>
    <cellStyle name="20% - Accent3 3 3 2 2 2" xfId="6665"/>
    <cellStyle name="20% - Accent3 3 3 2 2 2 2" xfId="15019"/>
    <cellStyle name="20% - Accent3 3 3 2 2 3" xfId="10857"/>
    <cellStyle name="20% - Accent3 3 3 2 3" xfId="5778"/>
    <cellStyle name="20% - Accent3 3 3 2 3 2" xfId="14132"/>
    <cellStyle name="20% - Accent3 3 3 2 4" xfId="9970"/>
    <cellStyle name="20% - Accent3 3 3 3" xfId="2503"/>
    <cellStyle name="20% - Accent3 3 3 3 2" xfId="6666"/>
    <cellStyle name="20% - Accent3 3 3 3 2 2" xfId="15020"/>
    <cellStyle name="20% - Accent3 3 3 3 3" xfId="10858"/>
    <cellStyle name="20% - Accent3 3 3 4" xfId="4742"/>
    <cellStyle name="20% - Accent3 3 3 4 2" xfId="13096"/>
    <cellStyle name="20% - Accent3 3 3 5" xfId="8934"/>
    <cellStyle name="20% - Accent3 3 4" xfId="1103"/>
    <cellStyle name="20% - Accent3 3 4 2" xfId="2504"/>
    <cellStyle name="20% - Accent3 3 4 2 2" xfId="6667"/>
    <cellStyle name="20% - Accent3 3 4 2 2 2" xfId="15021"/>
    <cellStyle name="20% - Accent3 3 4 2 3" xfId="10859"/>
    <cellStyle name="20% - Accent3 3 4 3" xfId="5266"/>
    <cellStyle name="20% - Accent3 3 4 3 2" xfId="13620"/>
    <cellStyle name="20% - Accent3 3 4 4" xfId="9458"/>
    <cellStyle name="20% - Accent3 3 5" xfId="2505"/>
    <cellStyle name="20% - Accent3 3 5 2" xfId="6668"/>
    <cellStyle name="20% - Accent3 3 5 2 2" xfId="15022"/>
    <cellStyle name="20% - Accent3 3 5 3" xfId="10860"/>
    <cellStyle name="20% - Accent3 3 6" xfId="4230"/>
    <cellStyle name="20% - Accent3 3 6 2" xfId="12584"/>
    <cellStyle name="20% - Accent3 3 7" xfId="8422"/>
    <cellStyle name="20% - Accent3 4" xfId="77"/>
    <cellStyle name="20% - Accent3 4 2" xfId="320"/>
    <cellStyle name="20% - Accent3 4 2 2" xfId="833"/>
    <cellStyle name="20% - Accent3 4 2 2 2" xfId="1869"/>
    <cellStyle name="20% - Accent3 4 2 2 2 2" xfId="2506"/>
    <cellStyle name="20% - Accent3 4 2 2 2 2 2" xfId="6669"/>
    <cellStyle name="20% - Accent3 4 2 2 2 2 2 2" xfId="15023"/>
    <cellStyle name="20% - Accent3 4 2 2 2 2 3" xfId="10861"/>
    <cellStyle name="20% - Accent3 4 2 2 2 3" xfId="6032"/>
    <cellStyle name="20% - Accent3 4 2 2 2 3 2" xfId="14386"/>
    <cellStyle name="20% - Accent3 4 2 2 2 4" xfId="10224"/>
    <cellStyle name="20% - Accent3 4 2 2 3" xfId="2507"/>
    <cellStyle name="20% - Accent3 4 2 2 3 2" xfId="6670"/>
    <cellStyle name="20% - Accent3 4 2 2 3 2 2" xfId="15024"/>
    <cellStyle name="20% - Accent3 4 2 2 3 3" xfId="10862"/>
    <cellStyle name="20% - Accent3 4 2 2 4" xfId="4996"/>
    <cellStyle name="20% - Accent3 4 2 2 4 2" xfId="13350"/>
    <cellStyle name="20% - Accent3 4 2 2 5" xfId="9188"/>
    <cellStyle name="20% - Accent3 4 2 3" xfId="1357"/>
    <cellStyle name="20% - Accent3 4 2 3 2" xfId="2508"/>
    <cellStyle name="20% - Accent3 4 2 3 2 2" xfId="6671"/>
    <cellStyle name="20% - Accent3 4 2 3 2 2 2" xfId="15025"/>
    <cellStyle name="20% - Accent3 4 2 3 2 3" xfId="10863"/>
    <cellStyle name="20% - Accent3 4 2 3 3" xfId="5520"/>
    <cellStyle name="20% - Accent3 4 2 3 3 2" xfId="13874"/>
    <cellStyle name="20% - Accent3 4 2 3 4" xfId="9712"/>
    <cellStyle name="20% - Accent3 4 2 4" xfId="2509"/>
    <cellStyle name="20% - Accent3 4 2 4 2" xfId="6672"/>
    <cellStyle name="20% - Accent3 4 2 4 2 2" xfId="15026"/>
    <cellStyle name="20% - Accent3 4 2 4 3" xfId="10864"/>
    <cellStyle name="20% - Accent3 4 2 5" xfId="4484"/>
    <cellStyle name="20% - Accent3 4 2 5 2" xfId="12838"/>
    <cellStyle name="20% - Accent3 4 2 6" xfId="8676"/>
    <cellStyle name="20% - Accent3 4 3" xfId="593"/>
    <cellStyle name="20% - Accent3 4 3 2" xfId="1629"/>
    <cellStyle name="20% - Accent3 4 3 2 2" xfId="2510"/>
    <cellStyle name="20% - Accent3 4 3 2 2 2" xfId="6673"/>
    <cellStyle name="20% - Accent3 4 3 2 2 2 2" xfId="15027"/>
    <cellStyle name="20% - Accent3 4 3 2 2 3" xfId="10865"/>
    <cellStyle name="20% - Accent3 4 3 2 3" xfId="5792"/>
    <cellStyle name="20% - Accent3 4 3 2 3 2" xfId="14146"/>
    <cellStyle name="20% - Accent3 4 3 2 4" xfId="9984"/>
    <cellStyle name="20% - Accent3 4 3 3" xfId="2511"/>
    <cellStyle name="20% - Accent3 4 3 3 2" xfId="6674"/>
    <cellStyle name="20% - Accent3 4 3 3 2 2" xfId="15028"/>
    <cellStyle name="20% - Accent3 4 3 3 3" xfId="10866"/>
    <cellStyle name="20% - Accent3 4 3 4" xfId="4756"/>
    <cellStyle name="20% - Accent3 4 3 4 2" xfId="13110"/>
    <cellStyle name="20% - Accent3 4 3 5" xfId="8948"/>
    <cellStyle name="20% - Accent3 4 4" xfId="1117"/>
    <cellStyle name="20% - Accent3 4 4 2" xfId="2512"/>
    <cellStyle name="20% - Accent3 4 4 2 2" xfId="6675"/>
    <cellStyle name="20% - Accent3 4 4 2 2 2" xfId="15029"/>
    <cellStyle name="20% - Accent3 4 4 2 3" xfId="10867"/>
    <cellStyle name="20% - Accent3 4 4 3" xfId="5280"/>
    <cellStyle name="20% - Accent3 4 4 3 2" xfId="13634"/>
    <cellStyle name="20% - Accent3 4 4 4" xfId="9472"/>
    <cellStyle name="20% - Accent3 4 5" xfId="2513"/>
    <cellStyle name="20% - Accent3 4 5 2" xfId="6676"/>
    <cellStyle name="20% - Accent3 4 5 2 2" xfId="15030"/>
    <cellStyle name="20% - Accent3 4 5 3" xfId="10868"/>
    <cellStyle name="20% - Accent3 4 6" xfId="4244"/>
    <cellStyle name="20% - Accent3 4 6 2" xfId="12598"/>
    <cellStyle name="20% - Accent3 4 7" xfId="8436"/>
    <cellStyle name="20% - Accent3 5" xfId="91"/>
    <cellStyle name="20% - Accent3 5 2" xfId="334"/>
    <cellStyle name="20% - Accent3 5 2 2" xfId="847"/>
    <cellStyle name="20% - Accent3 5 2 2 2" xfId="1883"/>
    <cellStyle name="20% - Accent3 5 2 2 2 2" xfId="2514"/>
    <cellStyle name="20% - Accent3 5 2 2 2 2 2" xfId="6677"/>
    <cellStyle name="20% - Accent3 5 2 2 2 2 2 2" xfId="15031"/>
    <cellStyle name="20% - Accent3 5 2 2 2 2 3" xfId="10869"/>
    <cellStyle name="20% - Accent3 5 2 2 2 3" xfId="6046"/>
    <cellStyle name="20% - Accent3 5 2 2 2 3 2" xfId="14400"/>
    <cellStyle name="20% - Accent3 5 2 2 2 4" xfId="10238"/>
    <cellStyle name="20% - Accent3 5 2 2 3" xfId="2515"/>
    <cellStyle name="20% - Accent3 5 2 2 3 2" xfId="6678"/>
    <cellStyle name="20% - Accent3 5 2 2 3 2 2" xfId="15032"/>
    <cellStyle name="20% - Accent3 5 2 2 3 3" xfId="10870"/>
    <cellStyle name="20% - Accent3 5 2 2 4" xfId="5010"/>
    <cellStyle name="20% - Accent3 5 2 2 4 2" xfId="13364"/>
    <cellStyle name="20% - Accent3 5 2 2 5" xfId="9202"/>
    <cellStyle name="20% - Accent3 5 2 3" xfId="1371"/>
    <cellStyle name="20% - Accent3 5 2 3 2" xfId="2516"/>
    <cellStyle name="20% - Accent3 5 2 3 2 2" xfId="6679"/>
    <cellStyle name="20% - Accent3 5 2 3 2 2 2" xfId="15033"/>
    <cellStyle name="20% - Accent3 5 2 3 2 3" xfId="10871"/>
    <cellStyle name="20% - Accent3 5 2 3 3" xfId="5534"/>
    <cellStyle name="20% - Accent3 5 2 3 3 2" xfId="13888"/>
    <cellStyle name="20% - Accent3 5 2 3 4" xfId="9726"/>
    <cellStyle name="20% - Accent3 5 2 4" xfId="2517"/>
    <cellStyle name="20% - Accent3 5 2 4 2" xfId="6680"/>
    <cellStyle name="20% - Accent3 5 2 4 2 2" xfId="15034"/>
    <cellStyle name="20% - Accent3 5 2 4 3" xfId="10872"/>
    <cellStyle name="20% - Accent3 5 2 5" xfId="4498"/>
    <cellStyle name="20% - Accent3 5 2 5 2" xfId="12852"/>
    <cellStyle name="20% - Accent3 5 2 6" xfId="8690"/>
    <cellStyle name="20% - Accent3 5 3" xfId="607"/>
    <cellStyle name="20% - Accent3 5 3 2" xfId="1643"/>
    <cellStyle name="20% - Accent3 5 3 2 2" xfId="2518"/>
    <cellStyle name="20% - Accent3 5 3 2 2 2" xfId="6681"/>
    <cellStyle name="20% - Accent3 5 3 2 2 2 2" xfId="15035"/>
    <cellStyle name="20% - Accent3 5 3 2 2 3" xfId="10873"/>
    <cellStyle name="20% - Accent3 5 3 2 3" xfId="5806"/>
    <cellStyle name="20% - Accent3 5 3 2 3 2" xfId="14160"/>
    <cellStyle name="20% - Accent3 5 3 2 4" xfId="9998"/>
    <cellStyle name="20% - Accent3 5 3 3" xfId="2519"/>
    <cellStyle name="20% - Accent3 5 3 3 2" xfId="6682"/>
    <cellStyle name="20% - Accent3 5 3 3 2 2" xfId="15036"/>
    <cellStyle name="20% - Accent3 5 3 3 3" xfId="10874"/>
    <cellStyle name="20% - Accent3 5 3 4" xfId="4770"/>
    <cellStyle name="20% - Accent3 5 3 4 2" xfId="13124"/>
    <cellStyle name="20% - Accent3 5 3 5" xfId="8962"/>
    <cellStyle name="20% - Accent3 5 4" xfId="1131"/>
    <cellStyle name="20% - Accent3 5 4 2" xfId="2520"/>
    <cellStyle name="20% - Accent3 5 4 2 2" xfId="6683"/>
    <cellStyle name="20% - Accent3 5 4 2 2 2" xfId="15037"/>
    <cellStyle name="20% - Accent3 5 4 2 3" xfId="10875"/>
    <cellStyle name="20% - Accent3 5 4 3" xfId="5294"/>
    <cellStyle name="20% - Accent3 5 4 3 2" xfId="13648"/>
    <cellStyle name="20% - Accent3 5 4 4" xfId="9486"/>
    <cellStyle name="20% - Accent3 5 5" xfId="2521"/>
    <cellStyle name="20% - Accent3 5 5 2" xfId="6684"/>
    <cellStyle name="20% - Accent3 5 5 2 2" xfId="15038"/>
    <cellStyle name="20% - Accent3 5 5 3" xfId="10876"/>
    <cellStyle name="20% - Accent3 5 6" xfId="4258"/>
    <cellStyle name="20% - Accent3 5 6 2" xfId="12612"/>
    <cellStyle name="20% - Accent3 5 7" xfId="8450"/>
    <cellStyle name="20% - Accent3 6" xfId="105"/>
    <cellStyle name="20% - Accent3 6 2" xfId="348"/>
    <cellStyle name="20% - Accent3 6 2 2" xfId="861"/>
    <cellStyle name="20% - Accent3 6 2 2 2" xfId="1897"/>
    <cellStyle name="20% - Accent3 6 2 2 2 2" xfId="2522"/>
    <cellStyle name="20% - Accent3 6 2 2 2 2 2" xfId="6685"/>
    <cellStyle name="20% - Accent3 6 2 2 2 2 2 2" xfId="15039"/>
    <cellStyle name="20% - Accent3 6 2 2 2 2 3" xfId="10877"/>
    <cellStyle name="20% - Accent3 6 2 2 2 3" xfId="6060"/>
    <cellStyle name="20% - Accent3 6 2 2 2 3 2" xfId="14414"/>
    <cellStyle name="20% - Accent3 6 2 2 2 4" xfId="10252"/>
    <cellStyle name="20% - Accent3 6 2 2 3" xfId="2523"/>
    <cellStyle name="20% - Accent3 6 2 2 3 2" xfId="6686"/>
    <cellStyle name="20% - Accent3 6 2 2 3 2 2" xfId="15040"/>
    <cellStyle name="20% - Accent3 6 2 2 3 3" xfId="10878"/>
    <cellStyle name="20% - Accent3 6 2 2 4" xfId="5024"/>
    <cellStyle name="20% - Accent3 6 2 2 4 2" xfId="13378"/>
    <cellStyle name="20% - Accent3 6 2 2 5" xfId="9216"/>
    <cellStyle name="20% - Accent3 6 2 3" xfId="1385"/>
    <cellStyle name="20% - Accent3 6 2 3 2" xfId="2524"/>
    <cellStyle name="20% - Accent3 6 2 3 2 2" xfId="6687"/>
    <cellStyle name="20% - Accent3 6 2 3 2 2 2" xfId="15041"/>
    <cellStyle name="20% - Accent3 6 2 3 2 3" xfId="10879"/>
    <cellStyle name="20% - Accent3 6 2 3 3" xfId="5548"/>
    <cellStyle name="20% - Accent3 6 2 3 3 2" xfId="13902"/>
    <cellStyle name="20% - Accent3 6 2 3 4" xfId="9740"/>
    <cellStyle name="20% - Accent3 6 2 4" xfId="2525"/>
    <cellStyle name="20% - Accent3 6 2 4 2" xfId="6688"/>
    <cellStyle name="20% - Accent3 6 2 4 2 2" xfId="15042"/>
    <cellStyle name="20% - Accent3 6 2 4 3" xfId="10880"/>
    <cellStyle name="20% - Accent3 6 2 5" xfId="4512"/>
    <cellStyle name="20% - Accent3 6 2 5 2" xfId="12866"/>
    <cellStyle name="20% - Accent3 6 2 6" xfId="8704"/>
    <cellStyle name="20% - Accent3 6 3" xfId="621"/>
    <cellStyle name="20% - Accent3 6 3 2" xfId="1657"/>
    <cellStyle name="20% - Accent3 6 3 2 2" xfId="2526"/>
    <cellStyle name="20% - Accent3 6 3 2 2 2" xfId="6689"/>
    <cellStyle name="20% - Accent3 6 3 2 2 2 2" xfId="15043"/>
    <cellStyle name="20% - Accent3 6 3 2 2 3" xfId="10881"/>
    <cellStyle name="20% - Accent3 6 3 2 3" xfId="5820"/>
    <cellStyle name="20% - Accent3 6 3 2 3 2" xfId="14174"/>
    <cellStyle name="20% - Accent3 6 3 2 4" xfId="10012"/>
    <cellStyle name="20% - Accent3 6 3 3" xfId="2527"/>
    <cellStyle name="20% - Accent3 6 3 3 2" xfId="6690"/>
    <cellStyle name="20% - Accent3 6 3 3 2 2" xfId="15044"/>
    <cellStyle name="20% - Accent3 6 3 3 3" xfId="10882"/>
    <cellStyle name="20% - Accent3 6 3 4" xfId="4784"/>
    <cellStyle name="20% - Accent3 6 3 4 2" xfId="13138"/>
    <cellStyle name="20% - Accent3 6 3 5" xfId="8976"/>
    <cellStyle name="20% - Accent3 6 4" xfId="1145"/>
    <cellStyle name="20% - Accent3 6 4 2" xfId="2528"/>
    <cellStyle name="20% - Accent3 6 4 2 2" xfId="6691"/>
    <cellStyle name="20% - Accent3 6 4 2 2 2" xfId="15045"/>
    <cellStyle name="20% - Accent3 6 4 2 3" xfId="10883"/>
    <cellStyle name="20% - Accent3 6 4 3" xfId="5308"/>
    <cellStyle name="20% - Accent3 6 4 3 2" xfId="13662"/>
    <cellStyle name="20% - Accent3 6 4 4" xfId="9500"/>
    <cellStyle name="20% - Accent3 6 5" xfId="2529"/>
    <cellStyle name="20% - Accent3 6 5 2" xfId="6692"/>
    <cellStyle name="20% - Accent3 6 5 2 2" xfId="15046"/>
    <cellStyle name="20% - Accent3 6 5 3" xfId="10884"/>
    <cellStyle name="20% - Accent3 6 6" xfId="4272"/>
    <cellStyle name="20% - Accent3 6 6 2" xfId="12626"/>
    <cellStyle name="20% - Accent3 6 7" xfId="8464"/>
    <cellStyle name="20% - Accent3 7" xfId="119"/>
    <cellStyle name="20% - Accent3 7 2" xfId="362"/>
    <cellStyle name="20% - Accent3 7 2 2" xfId="875"/>
    <cellStyle name="20% - Accent3 7 2 2 2" xfId="1911"/>
    <cellStyle name="20% - Accent3 7 2 2 2 2" xfId="2530"/>
    <cellStyle name="20% - Accent3 7 2 2 2 2 2" xfId="6693"/>
    <cellStyle name="20% - Accent3 7 2 2 2 2 2 2" xfId="15047"/>
    <cellStyle name="20% - Accent3 7 2 2 2 2 3" xfId="10885"/>
    <cellStyle name="20% - Accent3 7 2 2 2 3" xfId="6074"/>
    <cellStyle name="20% - Accent3 7 2 2 2 3 2" xfId="14428"/>
    <cellStyle name="20% - Accent3 7 2 2 2 4" xfId="10266"/>
    <cellStyle name="20% - Accent3 7 2 2 3" xfId="2531"/>
    <cellStyle name="20% - Accent3 7 2 2 3 2" xfId="6694"/>
    <cellStyle name="20% - Accent3 7 2 2 3 2 2" xfId="15048"/>
    <cellStyle name="20% - Accent3 7 2 2 3 3" xfId="10886"/>
    <cellStyle name="20% - Accent3 7 2 2 4" xfId="5038"/>
    <cellStyle name="20% - Accent3 7 2 2 4 2" xfId="13392"/>
    <cellStyle name="20% - Accent3 7 2 2 5" xfId="9230"/>
    <cellStyle name="20% - Accent3 7 2 3" xfId="1399"/>
    <cellStyle name="20% - Accent3 7 2 3 2" xfId="2532"/>
    <cellStyle name="20% - Accent3 7 2 3 2 2" xfId="6695"/>
    <cellStyle name="20% - Accent3 7 2 3 2 2 2" xfId="15049"/>
    <cellStyle name="20% - Accent3 7 2 3 2 3" xfId="10887"/>
    <cellStyle name="20% - Accent3 7 2 3 3" xfId="5562"/>
    <cellStyle name="20% - Accent3 7 2 3 3 2" xfId="13916"/>
    <cellStyle name="20% - Accent3 7 2 3 4" xfId="9754"/>
    <cellStyle name="20% - Accent3 7 2 4" xfId="2533"/>
    <cellStyle name="20% - Accent3 7 2 4 2" xfId="6696"/>
    <cellStyle name="20% - Accent3 7 2 4 2 2" xfId="15050"/>
    <cellStyle name="20% - Accent3 7 2 4 3" xfId="10888"/>
    <cellStyle name="20% - Accent3 7 2 5" xfId="4526"/>
    <cellStyle name="20% - Accent3 7 2 5 2" xfId="12880"/>
    <cellStyle name="20% - Accent3 7 2 6" xfId="8718"/>
    <cellStyle name="20% - Accent3 7 3" xfId="635"/>
    <cellStyle name="20% - Accent3 7 3 2" xfId="1671"/>
    <cellStyle name="20% - Accent3 7 3 2 2" xfId="2534"/>
    <cellStyle name="20% - Accent3 7 3 2 2 2" xfId="6697"/>
    <cellStyle name="20% - Accent3 7 3 2 2 2 2" xfId="15051"/>
    <cellStyle name="20% - Accent3 7 3 2 2 3" xfId="10889"/>
    <cellStyle name="20% - Accent3 7 3 2 3" xfId="5834"/>
    <cellStyle name="20% - Accent3 7 3 2 3 2" xfId="14188"/>
    <cellStyle name="20% - Accent3 7 3 2 4" xfId="10026"/>
    <cellStyle name="20% - Accent3 7 3 3" xfId="2535"/>
    <cellStyle name="20% - Accent3 7 3 3 2" xfId="6698"/>
    <cellStyle name="20% - Accent3 7 3 3 2 2" xfId="15052"/>
    <cellStyle name="20% - Accent3 7 3 3 3" xfId="10890"/>
    <cellStyle name="20% - Accent3 7 3 4" xfId="4798"/>
    <cellStyle name="20% - Accent3 7 3 4 2" xfId="13152"/>
    <cellStyle name="20% - Accent3 7 3 5" xfId="8990"/>
    <cellStyle name="20% - Accent3 7 4" xfId="1159"/>
    <cellStyle name="20% - Accent3 7 4 2" xfId="2536"/>
    <cellStyle name="20% - Accent3 7 4 2 2" xfId="6699"/>
    <cellStyle name="20% - Accent3 7 4 2 2 2" xfId="15053"/>
    <cellStyle name="20% - Accent3 7 4 2 3" xfId="10891"/>
    <cellStyle name="20% - Accent3 7 4 3" xfId="5322"/>
    <cellStyle name="20% - Accent3 7 4 3 2" xfId="13676"/>
    <cellStyle name="20% - Accent3 7 4 4" xfId="9514"/>
    <cellStyle name="20% - Accent3 7 5" xfId="2537"/>
    <cellStyle name="20% - Accent3 7 5 2" xfId="6700"/>
    <cellStyle name="20% - Accent3 7 5 2 2" xfId="15054"/>
    <cellStyle name="20% - Accent3 7 5 3" xfId="10892"/>
    <cellStyle name="20% - Accent3 7 6" xfId="4286"/>
    <cellStyle name="20% - Accent3 7 6 2" xfId="12640"/>
    <cellStyle name="20% - Accent3 7 7" xfId="8478"/>
    <cellStyle name="20% - Accent3 8" xfId="133"/>
    <cellStyle name="20% - Accent3 8 2" xfId="376"/>
    <cellStyle name="20% - Accent3 8 2 2" xfId="889"/>
    <cellStyle name="20% - Accent3 8 2 2 2" xfId="1925"/>
    <cellStyle name="20% - Accent3 8 2 2 2 2" xfId="2538"/>
    <cellStyle name="20% - Accent3 8 2 2 2 2 2" xfId="6701"/>
    <cellStyle name="20% - Accent3 8 2 2 2 2 2 2" xfId="15055"/>
    <cellStyle name="20% - Accent3 8 2 2 2 2 3" xfId="10893"/>
    <cellStyle name="20% - Accent3 8 2 2 2 3" xfId="6088"/>
    <cellStyle name="20% - Accent3 8 2 2 2 3 2" xfId="14442"/>
    <cellStyle name="20% - Accent3 8 2 2 2 4" xfId="10280"/>
    <cellStyle name="20% - Accent3 8 2 2 3" xfId="2539"/>
    <cellStyle name="20% - Accent3 8 2 2 3 2" xfId="6702"/>
    <cellStyle name="20% - Accent3 8 2 2 3 2 2" xfId="15056"/>
    <cellStyle name="20% - Accent3 8 2 2 3 3" xfId="10894"/>
    <cellStyle name="20% - Accent3 8 2 2 4" xfId="5052"/>
    <cellStyle name="20% - Accent3 8 2 2 4 2" xfId="13406"/>
    <cellStyle name="20% - Accent3 8 2 2 5" xfId="9244"/>
    <cellStyle name="20% - Accent3 8 2 3" xfId="1413"/>
    <cellStyle name="20% - Accent3 8 2 3 2" xfId="2540"/>
    <cellStyle name="20% - Accent3 8 2 3 2 2" xfId="6703"/>
    <cellStyle name="20% - Accent3 8 2 3 2 2 2" xfId="15057"/>
    <cellStyle name="20% - Accent3 8 2 3 2 3" xfId="10895"/>
    <cellStyle name="20% - Accent3 8 2 3 3" xfId="5576"/>
    <cellStyle name="20% - Accent3 8 2 3 3 2" xfId="13930"/>
    <cellStyle name="20% - Accent3 8 2 3 4" xfId="9768"/>
    <cellStyle name="20% - Accent3 8 2 4" xfId="2541"/>
    <cellStyle name="20% - Accent3 8 2 4 2" xfId="6704"/>
    <cellStyle name="20% - Accent3 8 2 4 2 2" xfId="15058"/>
    <cellStyle name="20% - Accent3 8 2 4 3" xfId="10896"/>
    <cellStyle name="20% - Accent3 8 2 5" xfId="4540"/>
    <cellStyle name="20% - Accent3 8 2 5 2" xfId="12894"/>
    <cellStyle name="20% - Accent3 8 2 6" xfId="8732"/>
    <cellStyle name="20% - Accent3 8 3" xfId="649"/>
    <cellStyle name="20% - Accent3 8 3 2" xfId="1685"/>
    <cellStyle name="20% - Accent3 8 3 2 2" xfId="2542"/>
    <cellStyle name="20% - Accent3 8 3 2 2 2" xfId="6705"/>
    <cellStyle name="20% - Accent3 8 3 2 2 2 2" xfId="15059"/>
    <cellStyle name="20% - Accent3 8 3 2 2 3" xfId="10897"/>
    <cellStyle name="20% - Accent3 8 3 2 3" xfId="5848"/>
    <cellStyle name="20% - Accent3 8 3 2 3 2" xfId="14202"/>
    <cellStyle name="20% - Accent3 8 3 2 4" xfId="10040"/>
    <cellStyle name="20% - Accent3 8 3 3" xfId="2543"/>
    <cellStyle name="20% - Accent3 8 3 3 2" xfId="6706"/>
    <cellStyle name="20% - Accent3 8 3 3 2 2" xfId="15060"/>
    <cellStyle name="20% - Accent3 8 3 3 3" xfId="10898"/>
    <cellStyle name="20% - Accent3 8 3 4" xfId="4812"/>
    <cellStyle name="20% - Accent3 8 3 4 2" xfId="13166"/>
    <cellStyle name="20% - Accent3 8 3 5" xfId="9004"/>
    <cellStyle name="20% - Accent3 8 4" xfId="1173"/>
    <cellStyle name="20% - Accent3 8 4 2" xfId="2544"/>
    <cellStyle name="20% - Accent3 8 4 2 2" xfId="6707"/>
    <cellStyle name="20% - Accent3 8 4 2 2 2" xfId="15061"/>
    <cellStyle name="20% - Accent3 8 4 2 3" xfId="10899"/>
    <cellStyle name="20% - Accent3 8 4 3" xfId="5336"/>
    <cellStyle name="20% - Accent3 8 4 3 2" xfId="13690"/>
    <cellStyle name="20% - Accent3 8 4 4" xfId="9528"/>
    <cellStyle name="20% - Accent3 8 5" xfId="2545"/>
    <cellStyle name="20% - Accent3 8 5 2" xfId="6708"/>
    <cellStyle name="20% - Accent3 8 5 2 2" xfId="15062"/>
    <cellStyle name="20% - Accent3 8 5 3" xfId="10900"/>
    <cellStyle name="20% - Accent3 8 6" xfId="4300"/>
    <cellStyle name="20% - Accent3 8 6 2" xfId="12654"/>
    <cellStyle name="20% - Accent3 8 7" xfId="8492"/>
    <cellStyle name="20% - Accent3 9" xfId="147"/>
    <cellStyle name="20% - Accent3 9 2" xfId="390"/>
    <cellStyle name="20% - Accent3 9 2 2" xfId="903"/>
    <cellStyle name="20% - Accent3 9 2 2 2" xfId="1939"/>
    <cellStyle name="20% - Accent3 9 2 2 2 2" xfId="2546"/>
    <cellStyle name="20% - Accent3 9 2 2 2 2 2" xfId="6709"/>
    <cellStyle name="20% - Accent3 9 2 2 2 2 2 2" xfId="15063"/>
    <cellStyle name="20% - Accent3 9 2 2 2 2 3" xfId="10901"/>
    <cellStyle name="20% - Accent3 9 2 2 2 3" xfId="6102"/>
    <cellStyle name="20% - Accent3 9 2 2 2 3 2" xfId="14456"/>
    <cellStyle name="20% - Accent3 9 2 2 2 4" xfId="10294"/>
    <cellStyle name="20% - Accent3 9 2 2 3" xfId="2547"/>
    <cellStyle name="20% - Accent3 9 2 2 3 2" xfId="6710"/>
    <cellStyle name="20% - Accent3 9 2 2 3 2 2" xfId="15064"/>
    <cellStyle name="20% - Accent3 9 2 2 3 3" xfId="10902"/>
    <cellStyle name="20% - Accent3 9 2 2 4" xfId="5066"/>
    <cellStyle name="20% - Accent3 9 2 2 4 2" xfId="13420"/>
    <cellStyle name="20% - Accent3 9 2 2 5" xfId="9258"/>
    <cellStyle name="20% - Accent3 9 2 3" xfId="1427"/>
    <cellStyle name="20% - Accent3 9 2 3 2" xfId="2548"/>
    <cellStyle name="20% - Accent3 9 2 3 2 2" xfId="6711"/>
    <cellStyle name="20% - Accent3 9 2 3 2 2 2" xfId="15065"/>
    <cellStyle name="20% - Accent3 9 2 3 2 3" xfId="10903"/>
    <cellStyle name="20% - Accent3 9 2 3 3" xfId="5590"/>
    <cellStyle name="20% - Accent3 9 2 3 3 2" xfId="13944"/>
    <cellStyle name="20% - Accent3 9 2 3 4" xfId="9782"/>
    <cellStyle name="20% - Accent3 9 2 4" xfId="2549"/>
    <cellStyle name="20% - Accent3 9 2 4 2" xfId="6712"/>
    <cellStyle name="20% - Accent3 9 2 4 2 2" xfId="15066"/>
    <cellStyle name="20% - Accent3 9 2 4 3" xfId="10904"/>
    <cellStyle name="20% - Accent3 9 2 5" xfId="4554"/>
    <cellStyle name="20% - Accent3 9 2 5 2" xfId="12908"/>
    <cellStyle name="20% - Accent3 9 2 6" xfId="8746"/>
    <cellStyle name="20% - Accent3 9 3" xfId="663"/>
    <cellStyle name="20% - Accent3 9 3 2" xfId="1699"/>
    <cellStyle name="20% - Accent3 9 3 2 2" xfId="2550"/>
    <cellStyle name="20% - Accent3 9 3 2 2 2" xfId="6713"/>
    <cellStyle name="20% - Accent3 9 3 2 2 2 2" xfId="15067"/>
    <cellStyle name="20% - Accent3 9 3 2 2 3" xfId="10905"/>
    <cellStyle name="20% - Accent3 9 3 2 3" xfId="5862"/>
    <cellStyle name="20% - Accent3 9 3 2 3 2" xfId="14216"/>
    <cellStyle name="20% - Accent3 9 3 2 4" xfId="10054"/>
    <cellStyle name="20% - Accent3 9 3 3" xfId="2551"/>
    <cellStyle name="20% - Accent3 9 3 3 2" xfId="6714"/>
    <cellStyle name="20% - Accent3 9 3 3 2 2" xfId="15068"/>
    <cellStyle name="20% - Accent3 9 3 3 3" xfId="10906"/>
    <cellStyle name="20% - Accent3 9 3 4" xfId="4826"/>
    <cellStyle name="20% - Accent3 9 3 4 2" xfId="13180"/>
    <cellStyle name="20% - Accent3 9 3 5" xfId="9018"/>
    <cellStyle name="20% - Accent3 9 4" xfId="1187"/>
    <cellStyle name="20% - Accent3 9 4 2" xfId="2552"/>
    <cellStyle name="20% - Accent3 9 4 2 2" xfId="6715"/>
    <cellStyle name="20% - Accent3 9 4 2 2 2" xfId="15069"/>
    <cellStyle name="20% - Accent3 9 4 2 3" xfId="10907"/>
    <cellStyle name="20% - Accent3 9 4 3" xfId="5350"/>
    <cellStyle name="20% - Accent3 9 4 3 2" xfId="13704"/>
    <cellStyle name="20% - Accent3 9 4 4" xfId="9542"/>
    <cellStyle name="20% - Accent3 9 5" xfId="2553"/>
    <cellStyle name="20% - Accent3 9 5 2" xfId="6716"/>
    <cellStyle name="20% - Accent3 9 5 2 2" xfId="15070"/>
    <cellStyle name="20% - Accent3 9 5 3" xfId="10908"/>
    <cellStyle name="20% - Accent3 9 6" xfId="4314"/>
    <cellStyle name="20% - Accent3 9 6 2" xfId="12668"/>
    <cellStyle name="20% - Accent3 9 7" xfId="8506"/>
    <cellStyle name="20% - Accent4" xfId="4" builtinId="42" customBuiltin="1"/>
    <cellStyle name="20% - Accent4 10" xfId="163"/>
    <cellStyle name="20% - Accent4 10 2" xfId="406"/>
    <cellStyle name="20% - Accent4 10 2 2" xfId="919"/>
    <cellStyle name="20% - Accent4 10 2 2 2" xfId="1955"/>
    <cellStyle name="20% - Accent4 10 2 2 2 2" xfId="2554"/>
    <cellStyle name="20% - Accent4 10 2 2 2 2 2" xfId="6717"/>
    <cellStyle name="20% - Accent4 10 2 2 2 2 2 2" xfId="15071"/>
    <cellStyle name="20% - Accent4 10 2 2 2 2 3" xfId="10909"/>
    <cellStyle name="20% - Accent4 10 2 2 2 3" xfId="6118"/>
    <cellStyle name="20% - Accent4 10 2 2 2 3 2" xfId="14472"/>
    <cellStyle name="20% - Accent4 10 2 2 2 4" xfId="10310"/>
    <cellStyle name="20% - Accent4 10 2 2 3" xfId="2555"/>
    <cellStyle name="20% - Accent4 10 2 2 3 2" xfId="6718"/>
    <cellStyle name="20% - Accent4 10 2 2 3 2 2" xfId="15072"/>
    <cellStyle name="20% - Accent4 10 2 2 3 3" xfId="10910"/>
    <cellStyle name="20% - Accent4 10 2 2 4" xfId="5082"/>
    <cellStyle name="20% - Accent4 10 2 2 4 2" xfId="13436"/>
    <cellStyle name="20% - Accent4 10 2 2 5" xfId="9274"/>
    <cellStyle name="20% - Accent4 10 2 3" xfId="1443"/>
    <cellStyle name="20% - Accent4 10 2 3 2" xfId="2556"/>
    <cellStyle name="20% - Accent4 10 2 3 2 2" xfId="6719"/>
    <cellStyle name="20% - Accent4 10 2 3 2 2 2" xfId="15073"/>
    <cellStyle name="20% - Accent4 10 2 3 2 3" xfId="10911"/>
    <cellStyle name="20% - Accent4 10 2 3 3" xfId="5606"/>
    <cellStyle name="20% - Accent4 10 2 3 3 2" xfId="13960"/>
    <cellStyle name="20% - Accent4 10 2 3 4" xfId="9798"/>
    <cellStyle name="20% - Accent4 10 2 4" xfId="2557"/>
    <cellStyle name="20% - Accent4 10 2 4 2" xfId="6720"/>
    <cellStyle name="20% - Accent4 10 2 4 2 2" xfId="15074"/>
    <cellStyle name="20% - Accent4 10 2 4 3" xfId="10912"/>
    <cellStyle name="20% - Accent4 10 2 5" xfId="4570"/>
    <cellStyle name="20% - Accent4 10 2 5 2" xfId="12924"/>
    <cellStyle name="20% - Accent4 10 2 6" xfId="8762"/>
    <cellStyle name="20% - Accent4 10 3" xfId="679"/>
    <cellStyle name="20% - Accent4 10 3 2" xfId="1715"/>
    <cellStyle name="20% - Accent4 10 3 2 2" xfId="2558"/>
    <cellStyle name="20% - Accent4 10 3 2 2 2" xfId="6721"/>
    <cellStyle name="20% - Accent4 10 3 2 2 2 2" xfId="15075"/>
    <cellStyle name="20% - Accent4 10 3 2 2 3" xfId="10913"/>
    <cellStyle name="20% - Accent4 10 3 2 3" xfId="5878"/>
    <cellStyle name="20% - Accent4 10 3 2 3 2" xfId="14232"/>
    <cellStyle name="20% - Accent4 10 3 2 4" xfId="10070"/>
    <cellStyle name="20% - Accent4 10 3 3" xfId="2559"/>
    <cellStyle name="20% - Accent4 10 3 3 2" xfId="6722"/>
    <cellStyle name="20% - Accent4 10 3 3 2 2" xfId="15076"/>
    <cellStyle name="20% - Accent4 10 3 3 3" xfId="10914"/>
    <cellStyle name="20% - Accent4 10 3 4" xfId="4842"/>
    <cellStyle name="20% - Accent4 10 3 4 2" xfId="13196"/>
    <cellStyle name="20% - Accent4 10 3 5" xfId="9034"/>
    <cellStyle name="20% - Accent4 10 4" xfId="1203"/>
    <cellStyle name="20% - Accent4 10 4 2" xfId="2560"/>
    <cellStyle name="20% - Accent4 10 4 2 2" xfId="6723"/>
    <cellStyle name="20% - Accent4 10 4 2 2 2" xfId="15077"/>
    <cellStyle name="20% - Accent4 10 4 2 3" xfId="10915"/>
    <cellStyle name="20% - Accent4 10 4 3" xfId="5366"/>
    <cellStyle name="20% - Accent4 10 4 3 2" xfId="13720"/>
    <cellStyle name="20% - Accent4 10 4 4" xfId="9558"/>
    <cellStyle name="20% - Accent4 10 5" xfId="2561"/>
    <cellStyle name="20% - Accent4 10 5 2" xfId="6724"/>
    <cellStyle name="20% - Accent4 10 5 2 2" xfId="15078"/>
    <cellStyle name="20% - Accent4 10 5 3" xfId="10916"/>
    <cellStyle name="20% - Accent4 10 6" xfId="4330"/>
    <cellStyle name="20% - Accent4 10 6 2" xfId="12684"/>
    <cellStyle name="20% - Accent4 10 7" xfId="8522"/>
    <cellStyle name="20% - Accent4 11" xfId="177"/>
    <cellStyle name="20% - Accent4 11 2" xfId="420"/>
    <cellStyle name="20% - Accent4 11 2 2" xfId="933"/>
    <cellStyle name="20% - Accent4 11 2 2 2" xfId="1969"/>
    <cellStyle name="20% - Accent4 11 2 2 2 2" xfId="2562"/>
    <cellStyle name="20% - Accent4 11 2 2 2 2 2" xfId="6725"/>
    <cellStyle name="20% - Accent4 11 2 2 2 2 2 2" xfId="15079"/>
    <cellStyle name="20% - Accent4 11 2 2 2 2 3" xfId="10917"/>
    <cellStyle name="20% - Accent4 11 2 2 2 3" xfId="6132"/>
    <cellStyle name="20% - Accent4 11 2 2 2 3 2" xfId="14486"/>
    <cellStyle name="20% - Accent4 11 2 2 2 4" xfId="10324"/>
    <cellStyle name="20% - Accent4 11 2 2 3" xfId="2563"/>
    <cellStyle name="20% - Accent4 11 2 2 3 2" xfId="6726"/>
    <cellStyle name="20% - Accent4 11 2 2 3 2 2" xfId="15080"/>
    <cellStyle name="20% - Accent4 11 2 2 3 3" xfId="10918"/>
    <cellStyle name="20% - Accent4 11 2 2 4" xfId="5096"/>
    <cellStyle name="20% - Accent4 11 2 2 4 2" xfId="13450"/>
    <cellStyle name="20% - Accent4 11 2 2 5" xfId="9288"/>
    <cellStyle name="20% - Accent4 11 2 3" xfId="1457"/>
    <cellStyle name="20% - Accent4 11 2 3 2" xfId="2564"/>
    <cellStyle name="20% - Accent4 11 2 3 2 2" xfId="6727"/>
    <cellStyle name="20% - Accent4 11 2 3 2 2 2" xfId="15081"/>
    <cellStyle name="20% - Accent4 11 2 3 2 3" xfId="10919"/>
    <cellStyle name="20% - Accent4 11 2 3 3" xfId="5620"/>
    <cellStyle name="20% - Accent4 11 2 3 3 2" xfId="13974"/>
    <cellStyle name="20% - Accent4 11 2 3 4" xfId="9812"/>
    <cellStyle name="20% - Accent4 11 2 4" xfId="2565"/>
    <cellStyle name="20% - Accent4 11 2 4 2" xfId="6728"/>
    <cellStyle name="20% - Accent4 11 2 4 2 2" xfId="15082"/>
    <cellStyle name="20% - Accent4 11 2 4 3" xfId="10920"/>
    <cellStyle name="20% - Accent4 11 2 5" xfId="4584"/>
    <cellStyle name="20% - Accent4 11 2 5 2" xfId="12938"/>
    <cellStyle name="20% - Accent4 11 2 6" xfId="8776"/>
    <cellStyle name="20% - Accent4 11 3" xfId="693"/>
    <cellStyle name="20% - Accent4 11 3 2" xfId="1729"/>
    <cellStyle name="20% - Accent4 11 3 2 2" xfId="2566"/>
    <cellStyle name="20% - Accent4 11 3 2 2 2" xfId="6729"/>
    <cellStyle name="20% - Accent4 11 3 2 2 2 2" xfId="15083"/>
    <cellStyle name="20% - Accent4 11 3 2 2 3" xfId="10921"/>
    <cellStyle name="20% - Accent4 11 3 2 3" xfId="5892"/>
    <cellStyle name="20% - Accent4 11 3 2 3 2" xfId="14246"/>
    <cellStyle name="20% - Accent4 11 3 2 4" xfId="10084"/>
    <cellStyle name="20% - Accent4 11 3 3" xfId="2567"/>
    <cellStyle name="20% - Accent4 11 3 3 2" xfId="6730"/>
    <cellStyle name="20% - Accent4 11 3 3 2 2" xfId="15084"/>
    <cellStyle name="20% - Accent4 11 3 3 3" xfId="10922"/>
    <cellStyle name="20% - Accent4 11 3 4" xfId="4856"/>
    <cellStyle name="20% - Accent4 11 3 4 2" xfId="13210"/>
    <cellStyle name="20% - Accent4 11 3 5" xfId="9048"/>
    <cellStyle name="20% - Accent4 11 4" xfId="1217"/>
    <cellStyle name="20% - Accent4 11 4 2" xfId="2568"/>
    <cellStyle name="20% - Accent4 11 4 2 2" xfId="6731"/>
    <cellStyle name="20% - Accent4 11 4 2 2 2" xfId="15085"/>
    <cellStyle name="20% - Accent4 11 4 2 3" xfId="10923"/>
    <cellStyle name="20% - Accent4 11 4 3" xfId="5380"/>
    <cellStyle name="20% - Accent4 11 4 3 2" xfId="13734"/>
    <cellStyle name="20% - Accent4 11 4 4" xfId="9572"/>
    <cellStyle name="20% - Accent4 11 5" xfId="2569"/>
    <cellStyle name="20% - Accent4 11 5 2" xfId="6732"/>
    <cellStyle name="20% - Accent4 11 5 2 2" xfId="15086"/>
    <cellStyle name="20% - Accent4 11 5 3" xfId="10924"/>
    <cellStyle name="20% - Accent4 11 6" xfId="4344"/>
    <cellStyle name="20% - Accent4 11 6 2" xfId="12698"/>
    <cellStyle name="20% - Accent4 11 7" xfId="8536"/>
    <cellStyle name="20% - Accent4 12" xfId="192"/>
    <cellStyle name="20% - Accent4 12 2" xfId="435"/>
    <cellStyle name="20% - Accent4 12 2 2" xfId="948"/>
    <cellStyle name="20% - Accent4 12 2 2 2" xfId="1984"/>
    <cellStyle name="20% - Accent4 12 2 2 2 2" xfId="2570"/>
    <cellStyle name="20% - Accent4 12 2 2 2 2 2" xfId="6733"/>
    <cellStyle name="20% - Accent4 12 2 2 2 2 2 2" xfId="15087"/>
    <cellStyle name="20% - Accent4 12 2 2 2 2 3" xfId="10925"/>
    <cellStyle name="20% - Accent4 12 2 2 2 3" xfId="6147"/>
    <cellStyle name="20% - Accent4 12 2 2 2 3 2" xfId="14501"/>
    <cellStyle name="20% - Accent4 12 2 2 2 4" xfId="10339"/>
    <cellStyle name="20% - Accent4 12 2 2 3" xfId="2571"/>
    <cellStyle name="20% - Accent4 12 2 2 3 2" xfId="6734"/>
    <cellStyle name="20% - Accent4 12 2 2 3 2 2" xfId="15088"/>
    <cellStyle name="20% - Accent4 12 2 2 3 3" xfId="10926"/>
    <cellStyle name="20% - Accent4 12 2 2 4" xfId="5111"/>
    <cellStyle name="20% - Accent4 12 2 2 4 2" xfId="13465"/>
    <cellStyle name="20% - Accent4 12 2 2 5" xfId="9303"/>
    <cellStyle name="20% - Accent4 12 2 3" xfId="1472"/>
    <cellStyle name="20% - Accent4 12 2 3 2" xfId="2572"/>
    <cellStyle name="20% - Accent4 12 2 3 2 2" xfId="6735"/>
    <cellStyle name="20% - Accent4 12 2 3 2 2 2" xfId="15089"/>
    <cellStyle name="20% - Accent4 12 2 3 2 3" xfId="10927"/>
    <cellStyle name="20% - Accent4 12 2 3 3" xfId="5635"/>
    <cellStyle name="20% - Accent4 12 2 3 3 2" xfId="13989"/>
    <cellStyle name="20% - Accent4 12 2 3 4" xfId="9827"/>
    <cellStyle name="20% - Accent4 12 2 4" xfId="2573"/>
    <cellStyle name="20% - Accent4 12 2 4 2" xfId="6736"/>
    <cellStyle name="20% - Accent4 12 2 4 2 2" xfId="15090"/>
    <cellStyle name="20% - Accent4 12 2 4 3" xfId="10928"/>
    <cellStyle name="20% - Accent4 12 2 5" xfId="4599"/>
    <cellStyle name="20% - Accent4 12 2 5 2" xfId="12953"/>
    <cellStyle name="20% - Accent4 12 2 6" xfId="8791"/>
    <cellStyle name="20% - Accent4 12 3" xfId="708"/>
    <cellStyle name="20% - Accent4 12 3 2" xfId="1744"/>
    <cellStyle name="20% - Accent4 12 3 2 2" xfId="2574"/>
    <cellStyle name="20% - Accent4 12 3 2 2 2" xfId="6737"/>
    <cellStyle name="20% - Accent4 12 3 2 2 2 2" xfId="15091"/>
    <cellStyle name="20% - Accent4 12 3 2 2 3" xfId="10929"/>
    <cellStyle name="20% - Accent4 12 3 2 3" xfId="5907"/>
    <cellStyle name="20% - Accent4 12 3 2 3 2" xfId="14261"/>
    <cellStyle name="20% - Accent4 12 3 2 4" xfId="10099"/>
    <cellStyle name="20% - Accent4 12 3 3" xfId="2575"/>
    <cellStyle name="20% - Accent4 12 3 3 2" xfId="6738"/>
    <cellStyle name="20% - Accent4 12 3 3 2 2" xfId="15092"/>
    <cellStyle name="20% - Accent4 12 3 3 3" xfId="10930"/>
    <cellStyle name="20% - Accent4 12 3 4" xfId="4871"/>
    <cellStyle name="20% - Accent4 12 3 4 2" xfId="13225"/>
    <cellStyle name="20% - Accent4 12 3 5" xfId="9063"/>
    <cellStyle name="20% - Accent4 12 4" xfId="1232"/>
    <cellStyle name="20% - Accent4 12 4 2" xfId="2576"/>
    <cellStyle name="20% - Accent4 12 4 2 2" xfId="6739"/>
    <cellStyle name="20% - Accent4 12 4 2 2 2" xfId="15093"/>
    <cellStyle name="20% - Accent4 12 4 2 3" xfId="10931"/>
    <cellStyle name="20% - Accent4 12 4 3" xfId="5395"/>
    <cellStyle name="20% - Accent4 12 4 3 2" xfId="13749"/>
    <cellStyle name="20% - Accent4 12 4 4" xfId="9587"/>
    <cellStyle name="20% - Accent4 12 5" xfId="2577"/>
    <cellStyle name="20% - Accent4 12 5 2" xfId="6740"/>
    <cellStyle name="20% - Accent4 12 5 2 2" xfId="15094"/>
    <cellStyle name="20% - Accent4 12 5 3" xfId="10932"/>
    <cellStyle name="20% - Accent4 12 6" xfId="4359"/>
    <cellStyle name="20% - Accent4 12 6 2" xfId="12713"/>
    <cellStyle name="20% - Accent4 12 7" xfId="8551"/>
    <cellStyle name="20% - Accent4 13" xfId="208"/>
    <cellStyle name="20% - Accent4 13 2" xfId="450"/>
    <cellStyle name="20% - Accent4 13 2 2" xfId="963"/>
    <cellStyle name="20% - Accent4 13 2 2 2" xfId="1999"/>
    <cellStyle name="20% - Accent4 13 2 2 2 2" xfId="2578"/>
    <cellStyle name="20% - Accent4 13 2 2 2 2 2" xfId="6741"/>
    <cellStyle name="20% - Accent4 13 2 2 2 2 2 2" xfId="15095"/>
    <cellStyle name="20% - Accent4 13 2 2 2 2 3" xfId="10933"/>
    <cellStyle name="20% - Accent4 13 2 2 2 3" xfId="6162"/>
    <cellStyle name="20% - Accent4 13 2 2 2 3 2" xfId="14516"/>
    <cellStyle name="20% - Accent4 13 2 2 2 4" xfId="10354"/>
    <cellStyle name="20% - Accent4 13 2 2 3" xfId="2579"/>
    <cellStyle name="20% - Accent4 13 2 2 3 2" xfId="6742"/>
    <cellStyle name="20% - Accent4 13 2 2 3 2 2" xfId="15096"/>
    <cellStyle name="20% - Accent4 13 2 2 3 3" xfId="10934"/>
    <cellStyle name="20% - Accent4 13 2 2 4" xfId="5126"/>
    <cellStyle name="20% - Accent4 13 2 2 4 2" xfId="13480"/>
    <cellStyle name="20% - Accent4 13 2 2 5" xfId="9318"/>
    <cellStyle name="20% - Accent4 13 2 3" xfId="1487"/>
    <cellStyle name="20% - Accent4 13 2 3 2" xfId="2580"/>
    <cellStyle name="20% - Accent4 13 2 3 2 2" xfId="6743"/>
    <cellStyle name="20% - Accent4 13 2 3 2 2 2" xfId="15097"/>
    <cellStyle name="20% - Accent4 13 2 3 2 3" xfId="10935"/>
    <cellStyle name="20% - Accent4 13 2 3 3" xfId="5650"/>
    <cellStyle name="20% - Accent4 13 2 3 3 2" xfId="14004"/>
    <cellStyle name="20% - Accent4 13 2 3 4" xfId="9842"/>
    <cellStyle name="20% - Accent4 13 2 4" xfId="2581"/>
    <cellStyle name="20% - Accent4 13 2 4 2" xfId="6744"/>
    <cellStyle name="20% - Accent4 13 2 4 2 2" xfId="15098"/>
    <cellStyle name="20% - Accent4 13 2 4 3" xfId="10936"/>
    <cellStyle name="20% - Accent4 13 2 5" xfId="4614"/>
    <cellStyle name="20% - Accent4 13 2 5 2" xfId="12968"/>
    <cellStyle name="20% - Accent4 13 2 6" xfId="8806"/>
    <cellStyle name="20% - Accent4 13 3" xfId="723"/>
    <cellStyle name="20% - Accent4 13 3 2" xfId="1759"/>
    <cellStyle name="20% - Accent4 13 3 2 2" xfId="2582"/>
    <cellStyle name="20% - Accent4 13 3 2 2 2" xfId="6745"/>
    <cellStyle name="20% - Accent4 13 3 2 2 2 2" xfId="15099"/>
    <cellStyle name="20% - Accent4 13 3 2 2 3" xfId="10937"/>
    <cellStyle name="20% - Accent4 13 3 2 3" xfId="5922"/>
    <cellStyle name="20% - Accent4 13 3 2 3 2" xfId="14276"/>
    <cellStyle name="20% - Accent4 13 3 2 4" xfId="10114"/>
    <cellStyle name="20% - Accent4 13 3 3" xfId="2583"/>
    <cellStyle name="20% - Accent4 13 3 3 2" xfId="6746"/>
    <cellStyle name="20% - Accent4 13 3 3 2 2" xfId="15100"/>
    <cellStyle name="20% - Accent4 13 3 3 3" xfId="10938"/>
    <cellStyle name="20% - Accent4 13 3 4" xfId="4886"/>
    <cellStyle name="20% - Accent4 13 3 4 2" xfId="13240"/>
    <cellStyle name="20% - Accent4 13 3 5" xfId="9078"/>
    <cellStyle name="20% - Accent4 13 4" xfId="1247"/>
    <cellStyle name="20% - Accent4 13 4 2" xfId="2584"/>
    <cellStyle name="20% - Accent4 13 4 2 2" xfId="6747"/>
    <cellStyle name="20% - Accent4 13 4 2 2 2" xfId="15101"/>
    <cellStyle name="20% - Accent4 13 4 2 3" xfId="10939"/>
    <cellStyle name="20% - Accent4 13 4 3" xfId="5410"/>
    <cellStyle name="20% - Accent4 13 4 3 2" xfId="13764"/>
    <cellStyle name="20% - Accent4 13 4 4" xfId="9602"/>
    <cellStyle name="20% - Accent4 13 5" xfId="2585"/>
    <cellStyle name="20% - Accent4 13 5 2" xfId="6748"/>
    <cellStyle name="20% - Accent4 13 5 2 2" xfId="15102"/>
    <cellStyle name="20% - Accent4 13 5 3" xfId="10940"/>
    <cellStyle name="20% - Accent4 13 6" xfId="4374"/>
    <cellStyle name="20% - Accent4 13 6 2" xfId="12728"/>
    <cellStyle name="20% - Accent4 13 7" xfId="8566"/>
    <cellStyle name="20% - Accent4 14" xfId="222"/>
    <cellStyle name="20% - Accent4 14 2" xfId="464"/>
    <cellStyle name="20% - Accent4 14 2 2" xfId="977"/>
    <cellStyle name="20% - Accent4 14 2 2 2" xfId="2013"/>
    <cellStyle name="20% - Accent4 14 2 2 2 2" xfId="2586"/>
    <cellStyle name="20% - Accent4 14 2 2 2 2 2" xfId="6749"/>
    <cellStyle name="20% - Accent4 14 2 2 2 2 2 2" xfId="15103"/>
    <cellStyle name="20% - Accent4 14 2 2 2 2 3" xfId="10941"/>
    <cellStyle name="20% - Accent4 14 2 2 2 3" xfId="6176"/>
    <cellStyle name="20% - Accent4 14 2 2 2 3 2" xfId="14530"/>
    <cellStyle name="20% - Accent4 14 2 2 2 4" xfId="10368"/>
    <cellStyle name="20% - Accent4 14 2 2 3" xfId="2587"/>
    <cellStyle name="20% - Accent4 14 2 2 3 2" xfId="6750"/>
    <cellStyle name="20% - Accent4 14 2 2 3 2 2" xfId="15104"/>
    <cellStyle name="20% - Accent4 14 2 2 3 3" xfId="10942"/>
    <cellStyle name="20% - Accent4 14 2 2 4" xfId="5140"/>
    <cellStyle name="20% - Accent4 14 2 2 4 2" xfId="13494"/>
    <cellStyle name="20% - Accent4 14 2 2 5" xfId="9332"/>
    <cellStyle name="20% - Accent4 14 2 3" xfId="1501"/>
    <cellStyle name="20% - Accent4 14 2 3 2" xfId="2588"/>
    <cellStyle name="20% - Accent4 14 2 3 2 2" xfId="6751"/>
    <cellStyle name="20% - Accent4 14 2 3 2 2 2" xfId="15105"/>
    <cellStyle name="20% - Accent4 14 2 3 2 3" xfId="10943"/>
    <cellStyle name="20% - Accent4 14 2 3 3" xfId="5664"/>
    <cellStyle name="20% - Accent4 14 2 3 3 2" xfId="14018"/>
    <cellStyle name="20% - Accent4 14 2 3 4" xfId="9856"/>
    <cellStyle name="20% - Accent4 14 2 4" xfId="2589"/>
    <cellStyle name="20% - Accent4 14 2 4 2" xfId="6752"/>
    <cellStyle name="20% - Accent4 14 2 4 2 2" xfId="15106"/>
    <cellStyle name="20% - Accent4 14 2 4 3" xfId="10944"/>
    <cellStyle name="20% - Accent4 14 2 5" xfId="4628"/>
    <cellStyle name="20% - Accent4 14 2 5 2" xfId="12982"/>
    <cellStyle name="20% - Accent4 14 2 6" xfId="8820"/>
    <cellStyle name="20% - Accent4 14 3" xfId="737"/>
    <cellStyle name="20% - Accent4 14 3 2" xfId="1773"/>
    <cellStyle name="20% - Accent4 14 3 2 2" xfId="2590"/>
    <cellStyle name="20% - Accent4 14 3 2 2 2" xfId="6753"/>
    <cellStyle name="20% - Accent4 14 3 2 2 2 2" xfId="15107"/>
    <cellStyle name="20% - Accent4 14 3 2 2 3" xfId="10945"/>
    <cellStyle name="20% - Accent4 14 3 2 3" xfId="5936"/>
    <cellStyle name="20% - Accent4 14 3 2 3 2" xfId="14290"/>
    <cellStyle name="20% - Accent4 14 3 2 4" xfId="10128"/>
    <cellStyle name="20% - Accent4 14 3 3" xfId="2591"/>
    <cellStyle name="20% - Accent4 14 3 3 2" xfId="6754"/>
    <cellStyle name="20% - Accent4 14 3 3 2 2" xfId="15108"/>
    <cellStyle name="20% - Accent4 14 3 3 3" xfId="10946"/>
    <cellStyle name="20% - Accent4 14 3 4" xfId="4900"/>
    <cellStyle name="20% - Accent4 14 3 4 2" xfId="13254"/>
    <cellStyle name="20% - Accent4 14 3 5" xfId="9092"/>
    <cellStyle name="20% - Accent4 14 4" xfId="1261"/>
    <cellStyle name="20% - Accent4 14 4 2" xfId="2592"/>
    <cellStyle name="20% - Accent4 14 4 2 2" xfId="6755"/>
    <cellStyle name="20% - Accent4 14 4 2 2 2" xfId="15109"/>
    <cellStyle name="20% - Accent4 14 4 2 3" xfId="10947"/>
    <cellStyle name="20% - Accent4 14 4 3" xfId="5424"/>
    <cellStyle name="20% - Accent4 14 4 3 2" xfId="13778"/>
    <cellStyle name="20% - Accent4 14 4 4" xfId="9616"/>
    <cellStyle name="20% - Accent4 14 5" xfId="2593"/>
    <cellStyle name="20% - Accent4 14 5 2" xfId="6756"/>
    <cellStyle name="20% - Accent4 14 5 2 2" xfId="15110"/>
    <cellStyle name="20% - Accent4 14 5 3" xfId="10948"/>
    <cellStyle name="20% - Accent4 14 6" xfId="4388"/>
    <cellStyle name="20% - Accent4 14 6 2" xfId="12742"/>
    <cellStyle name="20% - Accent4 14 7" xfId="8580"/>
    <cellStyle name="20% - Accent4 15" xfId="236"/>
    <cellStyle name="20% - Accent4 15 2" xfId="478"/>
    <cellStyle name="20% - Accent4 15 2 2" xfId="991"/>
    <cellStyle name="20% - Accent4 15 2 2 2" xfId="2027"/>
    <cellStyle name="20% - Accent4 15 2 2 2 2" xfId="2594"/>
    <cellStyle name="20% - Accent4 15 2 2 2 2 2" xfId="6757"/>
    <cellStyle name="20% - Accent4 15 2 2 2 2 2 2" xfId="15111"/>
    <cellStyle name="20% - Accent4 15 2 2 2 2 3" xfId="10949"/>
    <cellStyle name="20% - Accent4 15 2 2 2 3" xfId="6190"/>
    <cellStyle name="20% - Accent4 15 2 2 2 3 2" xfId="14544"/>
    <cellStyle name="20% - Accent4 15 2 2 2 4" xfId="10382"/>
    <cellStyle name="20% - Accent4 15 2 2 3" xfId="2595"/>
    <cellStyle name="20% - Accent4 15 2 2 3 2" xfId="6758"/>
    <cellStyle name="20% - Accent4 15 2 2 3 2 2" xfId="15112"/>
    <cellStyle name="20% - Accent4 15 2 2 3 3" xfId="10950"/>
    <cellStyle name="20% - Accent4 15 2 2 4" xfId="5154"/>
    <cellStyle name="20% - Accent4 15 2 2 4 2" xfId="13508"/>
    <cellStyle name="20% - Accent4 15 2 2 5" xfId="9346"/>
    <cellStyle name="20% - Accent4 15 2 3" xfId="1515"/>
    <cellStyle name="20% - Accent4 15 2 3 2" xfId="2596"/>
    <cellStyle name="20% - Accent4 15 2 3 2 2" xfId="6759"/>
    <cellStyle name="20% - Accent4 15 2 3 2 2 2" xfId="15113"/>
    <cellStyle name="20% - Accent4 15 2 3 2 3" xfId="10951"/>
    <cellStyle name="20% - Accent4 15 2 3 3" xfId="5678"/>
    <cellStyle name="20% - Accent4 15 2 3 3 2" xfId="14032"/>
    <cellStyle name="20% - Accent4 15 2 3 4" xfId="9870"/>
    <cellStyle name="20% - Accent4 15 2 4" xfId="2597"/>
    <cellStyle name="20% - Accent4 15 2 4 2" xfId="6760"/>
    <cellStyle name="20% - Accent4 15 2 4 2 2" xfId="15114"/>
    <cellStyle name="20% - Accent4 15 2 4 3" xfId="10952"/>
    <cellStyle name="20% - Accent4 15 2 5" xfId="4642"/>
    <cellStyle name="20% - Accent4 15 2 5 2" xfId="12996"/>
    <cellStyle name="20% - Accent4 15 2 6" xfId="8834"/>
    <cellStyle name="20% - Accent4 15 3" xfId="751"/>
    <cellStyle name="20% - Accent4 15 3 2" xfId="1787"/>
    <cellStyle name="20% - Accent4 15 3 2 2" xfId="2598"/>
    <cellStyle name="20% - Accent4 15 3 2 2 2" xfId="6761"/>
    <cellStyle name="20% - Accent4 15 3 2 2 2 2" xfId="15115"/>
    <cellStyle name="20% - Accent4 15 3 2 2 3" xfId="10953"/>
    <cellStyle name="20% - Accent4 15 3 2 3" xfId="5950"/>
    <cellStyle name="20% - Accent4 15 3 2 3 2" xfId="14304"/>
    <cellStyle name="20% - Accent4 15 3 2 4" xfId="10142"/>
    <cellStyle name="20% - Accent4 15 3 3" xfId="2599"/>
    <cellStyle name="20% - Accent4 15 3 3 2" xfId="6762"/>
    <cellStyle name="20% - Accent4 15 3 3 2 2" xfId="15116"/>
    <cellStyle name="20% - Accent4 15 3 3 3" xfId="10954"/>
    <cellStyle name="20% - Accent4 15 3 4" xfId="4914"/>
    <cellStyle name="20% - Accent4 15 3 4 2" xfId="13268"/>
    <cellStyle name="20% - Accent4 15 3 5" xfId="9106"/>
    <cellStyle name="20% - Accent4 15 4" xfId="1275"/>
    <cellStyle name="20% - Accent4 15 4 2" xfId="2600"/>
    <cellStyle name="20% - Accent4 15 4 2 2" xfId="6763"/>
    <cellStyle name="20% - Accent4 15 4 2 2 2" xfId="15117"/>
    <cellStyle name="20% - Accent4 15 4 2 3" xfId="10955"/>
    <cellStyle name="20% - Accent4 15 4 3" xfId="5438"/>
    <cellStyle name="20% - Accent4 15 4 3 2" xfId="13792"/>
    <cellStyle name="20% - Accent4 15 4 4" xfId="9630"/>
    <cellStyle name="20% - Accent4 15 5" xfId="2601"/>
    <cellStyle name="20% - Accent4 15 5 2" xfId="6764"/>
    <cellStyle name="20% - Accent4 15 5 2 2" xfId="15118"/>
    <cellStyle name="20% - Accent4 15 5 3" xfId="10956"/>
    <cellStyle name="20% - Accent4 15 6" xfId="4402"/>
    <cellStyle name="20% - Accent4 15 6 2" xfId="12756"/>
    <cellStyle name="20% - Accent4 15 7" xfId="8594"/>
    <cellStyle name="20% - Accent4 16" xfId="250"/>
    <cellStyle name="20% - Accent4 16 2" xfId="492"/>
    <cellStyle name="20% - Accent4 16 2 2" xfId="1005"/>
    <cellStyle name="20% - Accent4 16 2 2 2" xfId="2041"/>
    <cellStyle name="20% - Accent4 16 2 2 2 2" xfId="2602"/>
    <cellStyle name="20% - Accent4 16 2 2 2 2 2" xfId="6765"/>
    <cellStyle name="20% - Accent4 16 2 2 2 2 2 2" xfId="15119"/>
    <cellStyle name="20% - Accent4 16 2 2 2 2 3" xfId="10957"/>
    <cellStyle name="20% - Accent4 16 2 2 2 3" xfId="6204"/>
    <cellStyle name="20% - Accent4 16 2 2 2 3 2" xfId="14558"/>
    <cellStyle name="20% - Accent4 16 2 2 2 4" xfId="10396"/>
    <cellStyle name="20% - Accent4 16 2 2 3" xfId="2603"/>
    <cellStyle name="20% - Accent4 16 2 2 3 2" xfId="6766"/>
    <cellStyle name="20% - Accent4 16 2 2 3 2 2" xfId="15120"/>
    <cellStyle name="20% - Accent4 16 2 2 3 3" xfId="10958"/>
    <cellStyle name="20% - Accent4 16 2 2 4" xfId="5168"/>
    <cellStyle name="20% - Accent4 16 2 2 4 2" xfId="13522"/>
    <cellStyle name="20% - Accent4 16 2 2 5" xfId="9360"/>
    <cellStyle name="20% - Accent4 16 2 3" xfId="1529"/>
    <cellStyle name="20% - Accent4 16 2 3 2" xfId="2604"/>
    <cellStyle name="20% - Accent4 16 2 3 2 2" xfId="6767"/>
    <cellStyle name="20% - Accent4 16 2 3 2 2 2" xfId="15121"/>
    <cellStyle name="20% - Accent4 16 2 3 2 3" xfId="10959"/>
    <cellStyle name="20% - Accent4 16 2 3 3" xfId="5692"/>
    <cellStyle name="20% - Accent4 16 2 3 3 2" xfId="14046"/>
    <cellStyle name="20% - Accent4 16 2 3 4" xfId="9884"/>
    <cellStyle name="20% - Accent4 16 2 4" xfId="2605"/>
    <cellStyle name="20% - Accent4 16 2 4 2" xfId="6768"/>
    <cellStyle name="20% - Accent4 16 2 4 2 2" xfId="15122"/>
    <cellStyle name="20% - Accent4 16 2 4 3" xfId="10960"/>
    <cellStyle name="20% - Accent4 16 2 5" xfId="4656"/>
    <cellStyle name="20% - Accent4 16 2 5 2" xfId="13010"/>
    <cellStyle name="20% - Accent4 16 2 6" xfId="8848"/>
    <cellStyle name="20% - Accent4 16 3" xfId="765"/>
    <cellStyle name="20% - Accent4 16 3 2" xfId="1801"/>
    <cellStyle name="20% - Accent4 16 3 2 2" xfId="2606"/>
    <cellStyle name="20% - Accent4 16 3 2 2 2" xfId="6769"/>
    <cellStyle name="20% - Accent4 16 3 2 2 2 2" xfId="15123"/>
    <cellStyle name="20% - Accent4 16 3 2 2 3" xfId="10961"/>
    <cellStyle name="20% - Accent4 16 3 2 3" xfId="5964"/>
    <cellStyle name="20% - Accent4 16 3 2 3 2" xfId="14318"/>
    <cellStyle name="20% - Accent4 16 3 2 4" xfId="10156"/>
    <cellStyle name="20% - Accent4 16 3 3" xfId="2607"/>
    <cellStyle name="20% - Accent4 16 3 3 2" xfId="6770"/>
    <cellStyle name="20% - Accent4 16 3 3 2 2" xfId="15124"/>
    <cellStyle name="20% - Accent4 16 3 3 3" xfId="10962"/>
    <cellStyle name="20% - Accent4 16 3 4" xfId="4928"/>
    <cellStyle name="20% - Accent4 16 3 4 2" xfId="13282"/>
    <cellStyle name="20% - Accent4 16 3 5" xfId="9120"/>
    <cellStyle name="20% - Accent4 16 4" xfId="1289"/>
    <cellStyle name="20% - Accent4 16 4 2" xfId="2608"/>
    <cellStyle name="20% - Accent4 16 4 2 2" xfId="6771"/>
    <cellStyle name="20% - Accent4 16 4 2 2 2" xfId="15125"/>
    <cellStyle name="20% - Accent4 16 4 2 3" xfId="10963"/>
    <cellStyle name="20% - Accent4 16 4 3" xfId="5452"/>
    <cellStyle name="20% - Accent4 16 4 3 2" xfId="13806"/>
    <cellStyle name="20% - Accent4 16 4 4" xfId="9644"/>
    <cellStyle name="20% - Accent4 16 5" xfId="2609"/>
    <cellStyle name="20% - Accent4 16 5 2" xfId="6772"/>
    <cellStyle name="20% - Accent4 16 5 2 2" xfId="15126"/>
    <cellStyle name="20% - Accent4 16 5 3" xfId="10964"/>
    <cellStyle name="20% - Accent4 16 6" xfId="4416"/>
    <cellStyle name="20% - Accent4 16 6 2" xfId="12770"/>
    <cellStyle name="20% - Accent4 16 7" xfId="8608"/>
    <cellStyle name="20% - Accent4 17" xfId="266"/>
    <cellStyle name="20% - Accent4 17 2" xfId="506"/>
    <cellStyle name="20% - Accent4 17 2 2" xfId="1019"/>
    <cellStyle name="20% - Accent4 17 2 2 2" xfId="2055"/>
    <cellStyle name="20% - Accent4 17 2 2 2 2" xfId="2610"/>
    <cellStyle name="20% - Accent4 17 2 2 2 2 2" xfId="6773"/>
    <cellStyle name="20% - Accent4 17 2 2 2 2 2 2" xfId="15127"/>
    <cellStyle name="20% - Accent4 17 2 2 2 2 3" xfId="10965"/>
    <cellStyle name="20% - Accent4 17 2 2 2 3" xfId="6218"/>
    <cellStyle name="20% - Accent4 17 2 2 2 3 2" xfId="14572"/>
    <cellStyle name="20% - Accent4 17 2 2 2 4" xfId="10410"/>
    <cellStyle name="20% - Accent4 17 2 2 3" xfId="2611"/>
    <cellStyle name="20% - Accent4 17 2 2 3 2" xfId="6774"/>
    <cellStyle name="20% - Accent4 17 2 2 3 2 2" xfId="15128"/>
    <cellStyle name="20% - Accent4 17 2 2 3 3" xfId="10966"/>
    <cellStyle name="20% - Accent4 17 2 2 4" xfId="5182"/>
    <cellStyle name="20% - Accent4 17 2 2 4 2" xfId="13536"/>
    <cellStyle name="20% - Accent4 17 2 2 5" xfId="9374"/>
    <cellStyle name="20% - Accent4 17 2 3" xfId="1543"/>
    <cellStyle name="20% - Accent4 17 2 3 2" xfId="2612"/>
    <cellStyle name="20% - Accent4 17 2 3 2 2" xfId="6775"/>
    <cellStyle name="20% - Accent4 17 2 3 2 2 2" xfId="15129"/>
    <cellStyle name="20% - Accent4 17 2 3 2 3" xfId="10967"/>
    <cellStyle name="20% - Accent4 17 2 3 3" xfId="5706"/>
    <cellStyle name="20% - Accent4 17 2 3 3 2" xfId="14060"/>
    <cellStyle name="20% - Accent4 17 2 3 4" xfId="9898"/>
    <cellStyle name="20% - Accent4 17 2 4" xfId="2613"/>
    <cellStyle name="20% - Accent4 17 2 4 2" xfId="6776"/>
    <cellStyle name="20% - Accent4 17 2 4 2 2" xfId="15130"/>
    <cellStyle name="20% - Accent4 17 2 4 3" xfId="10968"/>
    <cellStyle name="20% - Accent4 17 2 5" xfId="4670"/>
    <cellStyle name="20% - Accent4 17 2 5 2" xfId="13024"/>
    <cellStyle name="20% - Accent4 17 2 6" xfId="8862"/>
    <cellStyle name="20% - Accent4 17 3" xfId="779"/>
    <cellStyle name="20% - Accent4 17 3 2" xfId="1815"/>
    <cellStyle name="20% - Accent4 17 3 2 2" xfId="2614"/>
    <cellStyle name="20% - Accent4 17 3 2 2 2" xfId="6777"/>
    <cellStyle name="20% - Accent4 17 3 2 2 2 2" xfId="15131"/>
    <cellStyle name="20% - Accent4 17 3 2 2 3" xfId="10969"/>
    <cellStyle name="20% - Accent4 17 3 2 3" xfId="5978"/>
    <cellStyle name="20% - Accent4 17 3 2 3 2" xfId="14332"/>
    <cellStyle name="20% - Accent4 17 3 2 4" xfId="10170"/>
    <cellStyle name="20% - Accent4 17 3 3" xfId="2615"/>
    <cellStyle name="20% - Accent4 17 3 3 2" xfId="6778"/>
    <cellStyle name="20% - Accent4 17 3 3 2 2" xfId="15132"/>
    <cellStyle name="20% - Accent4 17 3 3 3" xfId="10970"/>
    <cellStyle name="20% - Accent4 17 3 4" xfId="4942"/>
    <cellStyle name="20% - Accent4 17 3 4 2" xfId="13296"/>
    <cellStyle name="20% - Accent4 17 3 5" xfId="9134"/>
    <cellStyle name="20% - Accent4 17 4" xfId="1303"/>
    <cellStyle name="20% - Accent4 17 4 2" xfId="2616"/>
    <cellStyle name="20% - Accent4 17 4 2 2" xfId="6779"/>
    <cellStyle name="20% - Accent4 17 4 2 2 2" xfId="15133"/>
    <cellStyle name="20% - Accent4 17 4 2 3" xfId="10971"/>
    <cellStyle name="20% - Accent4 17 4 3" xfId="5466"/>
    <cellStyle name="20% - Accent4 17 4 3 2" xfId="13820"/>
    <cellStyle name="20% - Accent4 17 4 4" xfId="9658"/>
    <cellStyle name="20% - Accent4 17 5" xfId="2617"/>
    <cellStyle name="20% - Accent4 17 5 2" xfId="6780"/>
    <cellStyle name="20% - Accent4 17 5 2 2" xfId="15134"/>
    <cellStyle name="20% - Accent4 17 5 3" xfId="10972"/>
    <cellStyle name="20% - Accent4 17 6" xfId="4430"/>
    <cellStyle name="20% - Accent4 17 6 2" xfId="12784"/>
    <cellStyle name="20% - Accent4 17 7" xfId="8622"/>
    <cellStyle name="20% - Accent4 18" xfId="275"/>
    <cellStyle name="20% - Accent4 18 2" xfId="788"/>
    <cellStyle name="20% - Accent4 18 2 2" xfId="1824"/>
    <cellStyle name="20% - Accent4 18 2 2 2" xfId="2618"/>
    <cellStyle name="20% - Accent4 18 2 2 2 2" xfId="6781"/>
    <cellStyle name="20% - Accent4 18 2 2 2 2 2" xfId="15135"/>
    <cellStyle name="20% - Accent4 18 2 2 2 3" xfId="10973"/>
    <cellStyle name="20% - Accent4 18 2 2 3" xfId="5987"/>
    <cellStyle name="20% - Accent4 18 2 2 3 2" xfId="14341"/>
    <cellStyle name="20% - Accent4 18 2 2 4" xfId="10179"/>
    <cellStyle name="20% - Accent4 18 2 3" xfId="2619"/>
    <cellStyle name="20% - Accent4 18 2 3 2" xfId="6782"/>
    <cellStyle name="20% - Accent4 18 2 3 2 2" xfId="15136"/>
    <cellStyle name="20% - Accent4 18 2 3 3" xfId="10974"/>
    <cellStyle name="20% - Accent4 18 2 4" xfId="4951"/>
    <cellStyle name="20% - Accent4 18 2 4 2" xfId="13305"/>
    <cellStyle name="20% - Accent4 18 2 5" xfId="9143"/>
    <cellStyle name="20% - Accent4 18 3" xfId="1312"/>
    <cellStyle name="20% - Accent4 18 3 2" xfId="2620"/>
    <cellStyle name="20% - Accent4 18 3 2 2" xfId="6783"/>
    <cellStyle name="20% - Accent4 18 3 2 2 2" xfId="15137"/>
    <cellStyle name="20% - Accent4 18 3 2 3" xfId="10975"/>
    <cellStyle name="20% - Accent4 18 3 3" xfId="5475"/>
    <cellStyle name="20% - Accent4 18 3 3 2" xfId="13829"/>
    <cellStyle name="20% - Accent4 18 3 4" xfId="9667"/>
    <cellStyle name="20% - Accent4 18 4" xfId="2621"/>
    <cellStyle name="20% - Accent4 18 4 2" xfId="6784"/>
    <cellStyle name="20% - Accent4 18 4 2 2" xfId="15138"/>
    <cellStyle name="20% - Accent4 18 4 3" xfId="10976"/>
    <cellStyle name="20% - Accent4 18 5" xfId="4439"/>
    <cellStyle name="20% - Accent4 18 5 2" xfId="12793"/>
    <cellStyle name="20% - Accent4 18 6" xfId="8631"/>
    <cellStyle name="20% - Accent4 19" xfId="522"/>
    <cellStyle name="20% - Accent4 19 2" xfId="1035"/>
    <cellStyle name="20% - Accent4 19 2 2" xfId="2071"/>
    <cellStyle name="20% - Accent4 19 2 2 2" xfId="2622"/>
    <cellStyle name="20% - Accent4 19 2 2 2 2" xfId="6785"/>
    <cellStyle name="20% - Accent4 19 2 2 2 2 2" xfId="15139"/>
    <cellStyle name="20% - Accent4 19 2 2 2 3" xfId="10977"/>
    <cellStyle name="20% - Accent4 19 2 2 3" xfId="6234"/>
    <cellStyle name="20% - Accent4 19 2 2 3 2" xfId="14588"/>
    <cellStyle name="20% - Accent4 19 2 2 4" xfId="10426"/>
    <cellStyle name="20% - Accent4 19 2 3" xfId="2623"/>
    <cellStyle name="20% - Accent4 19 2 3 2" xfId="6786"/>
    <cellStyle name="20% - Accent4 19 2 3 2 2" xfId="15140"/>
    <cellStyle name="20% - Accent4 19 2 3 3" xfId="10978"/>
    <cellStyle name="20% - Accent4 19 2 4" xfId="5198"/>
    <cellStyle name="20% - Accent4 19 2 4 2" xfId="13552"/>
    <cellStyle name="20% - Accent4 19 2 5" xfId="9390"/>
    <cellStyle name="20% - Accent4 19 3" xfId="1559"/>
    <cellStyle name="20% - Accent4 19 3 2" xfId="2624"/>
    <cellStyle name="20% - Accent4 19 3 2 2" xfId="6787"/>
    <cellStyle name="20% - Accent4 19 3 2 2 2" xfId="15141"/>
    <cellStyle name="20% - Accent4 19 3 2 3" xfId="10979"/>
    <cellStyle name="20% - Accent4 19 3 3" xfId="5722"/>
    <cellStyle name="20% - Accent4 19 3 3 2" xfId="14076"/>
    <cellStyle name="20% - Accent4 19 3 4" xfId="9914"/>
    <cellStyle name="20% - Accent4 19 4" xfId="2625"/>
    <cellStyle name="20% - Accent4 19 4 2" xfId="6788"/>
    <cellStyle name="20% - Accent4 19 4 2 2" xfId="15142"/>
    <cellStyle name="20% - Accent4 19 4 3" xfId="10980"/>
    <cellStyle name="20% - Accent4 19 5" xfId="4686"/>
    <cellStyle name="20% - Accent4 19 5 2" xfId="13040"/>
    <cellStyle name="20% - Accent4 19 6" xfId="8878"/>
    <cellStyle name="20% - Accent4 2" xfId="51"/>
    <cellStyle name="20% - Accent4 2 2" xfId="294"/>
    <cellStyle name="20% - Accent4 2 2 2" xfId="807"/>
    <cellStyle name="20% - Accent4 2 2 2 2" xfId="1843"/>
    <cellStyle name="20% - Accent4 2 2 2 2 2" xfId="2626"/>
    <cellStyle name="20% - Accent4 2 2 2 2 2 2" xfId="6789"/>
    <cellStyle name="20% - Accent4 2 2 2 2 2 2 2" xfId="15143"/>
    <cellStyle name="20% - Accent4 2 2 2 2 2 3" xfId="10981"/>
    <cellStyle name="20% - Accent4 2 2 2 2 3" xfId="6006"/>
    <cellStyle name="20% - Accent4 2 2 2 2 3 2" xfId="14360"/>
    <cellStyle name="20% - Accent4 2 2 2 2 4" xfId="10198"/>
    <cellStyle name="20% - Accent4 2 2 2 3" xfId="2627"/>
    <cellStyle name="20% - Accent4 2 2 2 3 2" xfId="6790"/>
    <cellStyle name="20% - Accent4 2 2 2 3 2 2" xfId="15144"/>
    <cellStyle name="20% - Accent4 2 2 2 3 3" xfId="10982"/>
    <cellStyle name="20% - Accent4 2 2 2 4" xfId="4970"/>
    <cellStyle name="20% - Accent4 2 2 2 4 2" xfId="13324"/>
    <cellStyle name="20% - Accent4 2 2 2 5" xfId="9162"/>
    <cellStyle name="20% - Accent4 2 2 3" xfId="1331"/>
    <cellStyle name="20% - Accent4 2 2 3 2" xfId="2628"/>
    <cellStyle name="20% - Accent4 2 2 3 2 2" xfId="6791"/>
    <cellStyle name="20% - Accent4 2 2 3 2 2 2" xfId="15145"/>
    <cellStyle name="20% - Accent4 2 2 3 2 3" xfId="10983"/>
    <cellStyle name="20% - Accent4 2 2 3 3" xfId="5494"/>
    <cellStyle name="20% - Accent4 2 2 3 3 2" xfId="13848"/>
    <cellStyle name="20% - Accent4 2 2 3 4" xfId="9686"/>
    <cellStyle name="20% - Accent4 2 2 4" xfId="2629"/>
    <cellStyle name="20% - Accent4 2 2 4 2" xfId="6792"/>
    <cellStyle name="20% - Accent4 2 2 4 2 2" xfId="15146"/>
    <cellStyle name="20% - Accent4 2 2 4 3" xfId="10984"/>
    <cellStyle name="20% - Accent4 2 2 5" xfId="4458"/>
    <cellStyle name="20% - Accent4 2 2 5 2" xfId="12812"/>
    <cellStyle name="20% - Accent4 2 2 6" xfId="8650"/>
    <cellStyle name="20% - Accent4 2 3" xfId="567"/>
    <cellStyle name="20% - Accent4 2 3 2" xfId="1603"/>
    <cellStyle name="20% - Accent4 2 3 2 2" xfId="2630"/>
    <cellStyle name="20% - Accent4 2 3 2 2 2" xfId="6793"/>
    <cellStyle name="20% - Accent4 2 3 2 2 2 2" xfId="15147"/>
    <cellStyle name="20% - Accent4 2 3 2 2 3" xfId="10985"/>
    <cellStyle name="20% - Accent4 2 3 2 3" xfId="5766"/>
    <cellStyle name="20% - Accent4 2 3 2 3 2" xfId="14120"/>
    <cellStyle name="20% - Accent4 2 3 2 4" xfId="9958"/>
    <cellStyle name="20% - Accent4 2 3 3" xfId="2631"/>
    <cellStyle name="20% - Accent4 2 3 3 2" xfId="6794"/>
    <cellStyle name="20% - Accent4 2 3 3 2 2" xfId="15148"/>
    <cellStyle name="20% - Accent4 2 3 3 3" xfId="10986"/>
    <cellStyle name="20% - Accent4 2 3 4" xfId="4730"/>
    <cellStyle name="20% - Accent4 2 3 4 2" xfId="13084"/>
    <cellStyle name="20% - Accent4 2 3 5" xfId="8922"/>
    <cellStyle name="20% - Accent4 2 4" xfId="1091"/>
    <cellStyle name="20% - Accent4 2 4 2" xfId="2632"/>
    <cellStyle name="20% - Accent4 2 4 2 2" xfId="6795"/>
    <cellStyle name="20% - Accent4 2 4 2 2 2" xfId="15149"/>
    <cellStyle name="20% - Accent4 2 4 2 3" xfId="10987"/>
    <cellStyle name="20% - Accent4 2 4 3" xfId="5254"/>
    <cellStyle name="20% - Accent4 2 4 3 2" xfId="13608"/>
    <cellStyle name="20% - Accent4 2 4 4" xfId="9446"/>
    <cellStyle name="20% - Accent4 2 5" xfId="2633"/>
    <cellStyle name="20% - Accent4 2 5 2" xfId="6796"/>
    <cellStyle name="20% - Accent4 2 5 2 2" xfId="15150"/>
    <cellStyle name="20% - Accent4 2 5 3" xfId="10988"/>
    <cellStyle name="20% - Accent4 2 6" xfId="4218"/>
    <cellStyle name="20% - Accent4 2 6 2" xfId="12572"/>
    <cellStyle name="20% - Accent4 2 7" xfId="8410"/>
    <cellStyle name="20% - Accent4 20" xfId="536"/>
    <cellStyle name="20% - Accent4 20 2" xfId="1049"/>
    <cellStyle name="20% - Accent4 20 2 2" xfId="2085"/>
    <cellStyle name="20% - Accent4 20 2 2 2" xfId="2634"/>
    <cellStyle name="20% - Accent4 20 2 2 2 2" xfId="6797"/>
    <cellStyle name="20% - Accent4 20 2 2 2 2 2" xfId="15151"/>
    <cellStyle name="20% - Accent4 20 2 2 2 3" xfId="10989"/>
    <cellStyle name="20% - Accent4 20 2 2 3" xfId="6248"/>
    <cellStyle name="20% - Accent4 20 2 2 3 2" xfId="14602"/>
    <cellStyle name="20% - Accent4 20 2 2 4" xfId="10440"/>
    <cellStyle name="20% - Accent4 20 2 3" xfId="2635"/>
    <cellStyle name="20% - Accent4 20 2 3 2" xfId="6798"/>
    <cellStyle name="20% - Accent4 20 2 3 2 2" xfId="15152"/>
    <cellStyle name="20% - Accent4 20 2 3 3" xfId="10990"/>
    <cellStyle name="20% - Accent4 20 2 4" xfId="5212"/>
    <cellStyle name="20% - Accent4 20 2 4 2" xfId="13566"/>
    <cellStyle name="20% - Accent4 20 2 5" xfId="9404"/>
    <cellStyle name="20% - Accent4 20 3" xfId="1573"/>
    <cellStyle name="20% - Accent4 20 3 2" xfId="2636"/>
    <cellStyle name="20% - Accent4 20 3 2 2" xfId="6799"/>
    <cellStyle name="20% - Accent4 20 3 2 2 2" xfId="15153"/>
    <cellStyle name="20% - Accent4 20 3 2 3" xfId="10991"/>
    <cellStyle name="20% - Accent4 20 3 3" xfId="5736"/>
    <cellStyle name="20% - Accent4 20 3 3 2" xfId="14090"/>
    <cellStyle name="20% - Accent4 20 3 4" xfId="9928"/>
    <cellStyle name="20% - Accent4 20 4" xfId="2637"/>
    <cellStyle name="20% - Accent4 20 4 2" xfId="6800"/>
    <cellStyle name="20% - Accent4 20 4 2 2" xfId="15154"/>
    <cellStyle name="20% - Accent4 20 4 3" xfId="10992"/>
    <cellStyle name="20% - Accent4 20 5" xfId="4700"/>
    <cellStyle name="20% - Accent4 20 5 2" xfId="13054"/>
    <cellStyle name="20% - Accent4 20 6" xfId="8892"/>
    <cellStyle name="20% - Accent4 21" xfId="1063"/>
    <cellStyle name="20% - Accent4 21 2" xfId="2099"/>
    <cellStyle name="20% - Accent4 21 2 2" xfId="2638"/>
    <cellStyle name="20% - Accent4 21 2 2 2" xfId="6801"/>
    <cellStyle name="20% - Accent4 21 2 2 2 2" xfId="15155"/>
    <cellStyle name="20% - Accent4 21 2 2 3" xfId="10993"/>
    <cellStyle name="20% - Accent4 21 2 3" xfId="6262"/>
    <cellStyle name="20% - Accent4 21 2 3 2" xfId="14616"/>
    <cellStyle name="20% - Accent4 21 2 4" xfId="10454"/>
    <cellStyle name="20% - Accent4 21 3" xfId="2639"/>
    <cellStyle name="20% - Accent4 21 3 2" xfId="6802"/>
    <cellStyle name="20% - Accent4 21 3 2 2" xfId="15156"/>
    <cellStyle name="20% - Accent4 21 3 3" xfId="10994"/>
    <cellStyle name="20% - Accent4 21 4" xfId="5226"/>
    <cellStyle name="20% - Accent4 21 4 2" xfId="13580"/>
    <cellStyle name="20% - Accent4 21 5" xfId="9418"/>
    <cellStyle name="20% - Accent4 22" xfId="550"/>
    <cellStyle name="20% - Accent4 22 2" xfId="1587"/>
    <cellStyle name="20% - Accent4 22 2 2" xfId="2640"/>
    <cellStyle name="20% - Accent4 22 2 2 2" xfId="6803"/>
    <cellStyle name="20% - Accent4 22 2 2 2 2" xfId="15157"/>
    <cellStyle name="20% - Accent4 22 2 2 3" xfId="10995"/>
    <cellStyle name="20% - Accent4 22 2 3" xfId="5750"/>
    <cellStyle name="20% - Accent4 22 2 3 2" xfId="14104"/>
    <cellStyle name="20% - Accent4 22 2 4" xfId="9942"/>
    <cellStyle name="20% - Accent4 22 3" xfId="2641"/>
    <cellStyle name="20% - Accent4 22 3 2" xfId="6804"/>
    <cellStyle name="20% - Accent4 22 3 2 2" xfId="15158"/>
    <cellStyle name="20% - Accent4 22 3 3" xfId="10996"/>
    <cellStyle name="20% - Accent4 22 4" xfId="4714"/>
    <cellStyle name="20% - Accent4 22 4 2" xfId="13068"/>
    <cellStyle name="20% - Accent4 22 5" xfId="8906"/>
    <cellStyle name="20% - Accent4 23" xfId="1072"/>
    <cellStyle name="20% - Accent4 23 2" xfId="2642"/>
    <cellStyle name="20% - Accent4 23 2 2" xfId="6805"/>
    <cellStyle name="20% - Accent4 23 2 2 2" xfId="15159"/>
    <cellStyle name="20% - Accent4 23 2 3" xfId="10997"/>
    <cellStyle name="20% - Accent4 23 3" xfId="5235"/>
    <cellStyle name="20% - Accent4 23 3 2" xfId="13589"/>
    <cellStyle name="20% - Accent4 23 4" xfId="9427"/>
    <cellStyle name="20% - Accent4 24" xfId="2113"/>
    <cellStyle name="20% - Accent4 24 2" xfId="6276"/>
    <cellStyle name="20% - Accent4 24 2 2" xfId="14630"/>
    <cellStyle name="20% - Accent4 24 3" xfId="10468"/>
    <cellStyle name="20% - Accent4 25" xfId="4188"/>
    <cellStyle name="20% - Accent4 25 2" xfId="8351"/>
    <cellStyle name="20% - Accent4 25 2 2" xfId="16705"/>
    <cellStyle name="20% - Accent4 25 3" xfId="12543"/>
    <cellStyle name="20% - Accent4 26" xfId="4201"/>
    <cellStyle name="20% - Accent4 26 2" xfId="12556"/>
    <cellStyle name="20% - Accent4 27" xfId="8365"/>
    <cellStyle name="20% - Accent4 27 2" xfId="16719"/>
    <cellStyle name="20% - Accent4 28" xfId="8379"/>
    <cellStyle name="20% - Accent4 28 2" xfId="16733"/>
    <cellStyle name="20% - Accent4 29" xfId="8393"/>
    <cellStyle name="20% - Accent4 3" xfId="65"/>
    <cellStyle name="20% - Accent4 3 2" xfId="308"/>
    <cellStyle name="20% - Accent4 3 2 2" xfId="821"/>
    <cellStyle name="20% - Accent4 3 2 2 2" xfId="1857"/>
    <cellStyle name="20% - Accent4 3 2 2 2 2" xfId="2643"/>
    <cellStyle name="20% - Accent4 3 2 2 2 2 2" xfId="6806"/>
    <cellStyle name="20% - Accent4 3 2 2 2 2 2 2" xfId="15160"/>
    <cellStyle name="20% - Accent4 3 2 2 2 2 3" xfId="10998"/>
    <cellStyle name="20% - Accent4 3 2 2 2 3" xfId="6020"/>
    <cellStyle name="20% - Accent4 3 2 2 2 3 2" xfId="14374"/>
    <cellStyle name="20% - Accent4 3 2 2 2 4" xfId="10212"/>
    <cellStyle name="20% - Accent4 3 2 2 3" xfId="2644"/>
    <cellStyle name="20% - Accent4 3 2 2 3 2" xfId="6807"/>
    <cellStyle name="20% - Accent4 3 2 2 3 2 2" xfId="15161"/>
    <cellStyle name="20% - Accent4 3 2 2 3 3" xfId="10999"/>
    <cellStyle name="20% - Accent4 3 2 2 4" xfId="4984"/>
    <cellStyle name="20% - Accent4 3 2 2 4 2" xfId="13338"/>
    <cellStyle name="20% - Accent4 3 2 2 5" xfId="9176"/>
    <cellStyle name="20% - Accent4 3 2 3" xfId="1345"/>
    <cellStyle name="20% - Accent4 3 2 3 2" xfId="2645"/>
    <cellStyle name="20% - Accent4 3 2 3 2 2" xfId="6808"/>
    <cellStyle name="20% - Accent4 3 2 3 2 2 2" xfId="15162"/>
    <cellStyle name="20% - Accent4 3 2 3 2 3" xfId="11000"/>
    <cellStyle name="20% - Accent4 3 2 3 3" xfId="5508"/>
    <cellStyle name="20% - Accent4 3 2 3 3 2" xfId="13862"/>
    <cellStyle name="20% - Accent4 3 2 3 4" xfId="9700"/>
    <cellStyle name="20% - Accent4 3 2 4" xfId="2646"/>
    <cellStyle name="20% - Accent4 3 2 4 2" xfId="6809"/>
    <cellStyle name="20% - Accent4 3 2 4 2 2" xfId="15163"/>
    <cellStyle name="20% - Accent4 3 2 4 3" xfId="11001"/>
    <cellStyle name="20% - Accent4 3 2 5" xfId="4472"/>
    <cellStyle name="20% - Accent4 3 2 5 2" xfId="12826"/>
    <cellStyle name="20% - Accent4 3 2 6" xfId="8664"/>
    <cellStyle name="20% - Accent4 3 3" xfId="581"/>
    <cellStyle name="20% - Accent4 3 3 2" xfId="1617"/>
    <cellStyle name="20% - Accent4 3 3 2 2" xfId="2647"/>
    <cellStyle name="20% - Accent4 3 3 2 2 2" xfId="6810"/>
    <cellStyle name="20% - Accent4 3 3 2 2 2 2" xfId="15164"/>
    <cellStyle name="20% - Accent4 3 3 2 2 3" xfId="11002"/>
    <cellStyle name="20% - Accent4 3 3 2 3" xfId="5780"/>
    <cellStyle name="20% - Accent4 3 3 2 3 2" xfId="14134"/>
    <cellStyle name="20% - Accent4 3 3 2 4" xfId="9972"/>
    <cellStyle name="20% - Accent4 3 3 3" xfId="2648"/>
    <cellStyle name="20% - Accent4 3 3 3 2" xfId="6811"/>
    <cellStyle name="20% - Accent4 3 3 3 2 2" xfId="15165"/>
    <cellStyle name="20% - Accent4 3 3 3 3" xfId="11003"/>
    <cellStyle name="20% - Accent4 3 3 4" xfId="4744"/>
    <cellStyle name="20% - Accent4 3 3 4 2" xfId="13098"/>
    <cellStyle name="20% - Accent4 3 3 5" xfId="8936"/>
    <cellStyle name="20% - Accent4 3 4" xfId="1105"/>
    <cellStyle name="20% - Accent4 3 4 2" xfId="2649"/>
    <cellStyle name="20% - Accent4 3 4 2 2" xfId="6812"/>
    <cellStyle name="20% - Accent4 3 4 2 2 2" xfId="15166"/>
    <cellStyle name="20% - Accent4 3 4 2 3" xfId="11004"/>
    <cellStyle name="20% - Accent4 3 4 3" xfId="5268"/>
    <cellStyle name="20% - Accent4 3 4 3 2" xfId="13622"/>
    <cellStyle name="20% - Accent4 3 4 4" xfId="9460"/>
    <cellStyle name="20% - Accent4 3 5" xfId="2650"/>
    <cellStyle name="20% - Accent4 3 5 2" xfId="6813"/>
    <cellStyle name="20% - Accent4 3 5 2 2" xfId="15167"/>
    <cellStyle name="20% - Accent4 3 5 3" xfId="11005"/>
    <cellStyle name="20% - Accent4 3 6" xfId="4232"/>
    <cellStyle name="20% - Accent4 3 6 2" xfId="12586"/>
    <cellStyle name="20% - Accent4 3 7" xfId="8424"/>
    <cellStyle name="20% - Accent4 4" xfId="79"/>
    <cellStyle name="20% - Accent4 4 2" xfId="322"/>
    <cellStyle name="20% - Accent4 4 2 2" xfId="835"/>
    <cellStyle name="20% - Accent4 4 2 2 2" xfId="1871"/>
    <cellStyle name="20% - Accent4 4 2 2 2 2" xfId="2651"/>
    <cellStyle name="20% - Accent4 4 2 2 2 2 2" xfId="6814"/>
    <cellStyle name="20% - Accent4 4 2 2 2 2 2 2" xfId="15168"/>
    <cellStyle name="20% - Accent4 4 2 2 2 2 3" xfId="11006"/>
    <cellStyle name="20% - Accent4 4 2 2 2 3" xfId="6034"/>
    <cellStyle name="20% - Accent4 4 2 2 2 3 2" xfId="14388"/>
    <cellStyle name="20% - Accent4 4 2 2 2 4" xfId="10226"/>
    <cellStyle name="20% - Accent4 4 2 2 3" xfId="2652"/>
    <cellStyle name="20% - Accent4 4 2 2 3 2" xfId="6815"/>
    <cellStyle name="20% - Accent4 4 2 2 3 2 2" xfId="15169"/>
    <cellStyle name="20% - Accent4 4 2 2 3 3" xfId="11007"/>
    <cellStyle name="20% - Accent4 4 2 2 4" xfId="4998"/>
    <cellStyle name="20% - Accent4 4 2 2 4 2" xfId="13352"/>
    <cellStyle name="20% - Accent4 4 2 2 5" xfId="9190"/>
    <cellStyle name="20% - Accent4 4 2 3" xfId="1359"/>
    <cellStyle name="20% - Accent4 4 2 3 2" xfId="2653"/>
    <cellStyle name="20% - Accent4 4 2 3 2 2" xfId="6816"/>
    <cellStyle name="20% - Accent4 4 2 3 2 2 2" xfId="15170"/>
    <cellStyle name="20% - Accent4 4 2 3 2 3" xfId="11008"/>
    <cellStyle name="20% - Accent4 4 2 3 3" xfId="5522"/>
    <cellStyle name="20% - Accent4 4 2 3 3 2" xfId="13876"/>
    <cellStyle name="20% - Accent4 4 2 3 4" xfId="9714"/>
    <cellStyle name="20% - Accent4 4 2 4" xfId="2654"/>
    <cellStyle name="20% - Accent4 4 2 4 2" xfId="6817"/>
    <cellStyle name="20% - Accent4 4 2 4 2 2" xfId="15171"/>
    <cellStyle name="20% - Accent4 4 2 4 3" xfId="11009"/>
    <cellStyle name="20% - Accent4 4 2 5" xfId="4486"/>
    <cellStyle name="20% - Accent4 4 2 5 2" xfId="12840"/>
    <cellStyle name="20% - Accent4 4 2 6" xfId="8678"/>
    <cellStyle name="20% - Accent4 4 3" xfId="595"/>
    <cellStyle name="20% - Accent4 4 3 2" xfId="1631"/>
    <cellStyle name="20% - Accent4 4 3 2 2" xfId="2655"/>
    <cellStyle name="20% - Accent4 4 3 2 2 2" xfId="6818"/>
    <cellStyle name="20% - Accent4 4 3 2 2 2 2" xfId="15172"/>
    <cellStyle name="20% - Accent4 4 3 2 2 3" xfId="11010"/>
    <cellStyle name="20% - Accent4 4 3 2 3" xfId="5794"/>
    <cellStyle name="20% - Accent4 4 3 2 3 2" xfId="14148"/>
    <cellStyle name="20% - Accent4 4 3 2 4" xfId="9986"/>
    <cellStyle name="20% - Accent4 4 3 3" xfId="2656"/>
    <cellStyle name="20% - Accent4 4 3 3 2" xfId="6819"/>
    <cellStyle name="20% - Accent4 4 3 3 2 2" xfId="15173"/>
    <cellStyle name="20% - Accent4 4 3 3 3" xfId="11011"/>
    <cellStyle name="20% - Accent4 4 3 4" xfId="4758"/>
    <cellStyle name="20% - Accent4 4 3 4 2" xfId="13112"/>
    <cellStyle name="20% - Accent4 4 3 5" xfId="8950"/>
    <cellStyle name="20% - Accent4 4 4" xfId="1119"/>
    <cellStyle name="20% - Accent4 4 4 2" xfId="2657"/>
    <cellStyle name="20% - Accent4 4 4 2 2" xfId="6820"/>
    <cellStyle name="20% - Accent4 4 4 2 2 2" xfId="15174"/>
    <cellStyle name="20% - Accent4 4 4 2 3" xfId="11012"/>
    <cellStyle name="20% - Accent4 4 4 3" xfId="5282"/>
    <cellStyle name="20% - Accent4 4 4 3 2" xfId="13636"/>
    <cellStyle name="20% - Accent4 4 4 4" xfId="9474"/>
    <cellStyle name="20% - Accent4 4 5" xfId="2658"/>
    <cellStyle name="20% - Accent4 4 5 2" xfId="6821"/>
    <cellStyle name="20% - Accent4 4 5 2 2" xfId="15175"/>
    <cellStyle name="20% - Accent4 4 5 3" xfId="11013"/>
    <cellStyle name="20% - Accent4 4 6" xfId="4246"/>
    <cellStyle name="20% - Accent4 4 6 2" xfId="12600"/>
    <cellStyle name="20% - Accent4 4 7" xfId="8438"/>
    <cellStyle name="20% - Accent4 5" xfId="93"/>
    <cellStyle name="20% - Accent4 5 2" xfId="336"/>
    <cellStyle name="20% - Accent4 5 2 2" xfId="849"/>
    <cellStyle name="20% - Accent4 5 2 2 2" xfId="1885"/>
    <cellStyle name="20% - Accent4 5 2 2 2 2" xfId="2659"/>
    <cellStyle name="20% - Accent4 5 2 2 2 2 2" xfId="6822"/>
    <cellStyle name="20% - Accent4 5 2 2 2 2 2 2" xfId="15176"/>
    <cellStyle name="20% - Accent4 5 2 2 2 2 3" xfId="11014"/>
    <cellStyle name="20% - Accent4 5 2 2 2 3" xfId="6048"/>
    <cellStyle name="20% - Accent4 5 2 2 2 3 2" xfId="14402"/>
    <cellStyle name="20% - Accent4 5 2 2 2 4" xfId="10240"/>
    <cellStyle name="20% - Accent4 5 2 2 3" xfId="2660"/>
    <cellStyle name="20% - Accent4 5 2 2 3 2" xfId="6823"/>
    <cellStyle name="20% - Accent4 5 2 2 3 2 2" xfId="15177"/>
    <cellStyle name="20% - Accent4 5 2 2 3 3" xfId="11015"/>
    <cellStyle name="20% - Accent4 5 2 2 4" xfId="5012"/>
    <cellStyle name="20% - Accent4 5 2 2 4 2" xfId="13366"/>
    <cellStyle name="20% - Accent4 5 2 2 5" xfId="9204"/>
    <cellStyle name="20% - Accent4 5 2 3" xfId="1373"/>
    <cellStyle name="20% - Accent4 5 2 3 2" xfId="2661"/>
    <cellStyle name="20% - Accent4 5 2 3 2 2" xfId="6824"/>
    <cellStyle name="20% - Accent4 5 2 3 2 2 2" xfId="15178"/>
    <cellStyle name="20% - Accent4 5 2 3 2 3" xfId="11016"/>
    <cellStyle name="20% - Accent4 5 2 3 3" xfId="5536"/>
    <cellStyle name="20% - Accent4 5 2 3 3 2" xfId="13890"/>
    <cellStyle name="20% - Accent4 5 2 3 4" xfId="9728"/>
    <cellStyle name="20% - Accent4 5 2 4" xfId="2662"/>
    <cellStyle name="20% - Accent4 5 2 4 2" xfId="6825"/>
    <cellStyle name="20% - Accent4 5 2 4 2 2" xfId="15179"/>
    <cellStyle name="20% - Accent4 5 2 4 3" xfId="11017"/>
    <cellStyle name="20% - Accent4 5 2 5" xfId="4500"/>
    <cellStyle name="20% - Accent4 5 2 5 2" xfId="12854"/>
    <cellStyle name="20% - Accent4 5 2 6" xfId="8692"/>
    <cellStyle name="20% - Accent4 5 3" xfId="609"/>
    <cellStyle name="20% - Accent4 5 3 2" xfId="1645"/>
    <cellStyle name="20% - Accent4 5 3 2 2" xfId="2663"/>
    <cellStyle name="20% - Accent4 5 3 2 2 2" xfId="6826"/>
    <cellStyle name="20% - Accent4 5 3 2 2 2 2" xfId="15180"/>
    <cellStyle name="20% - Accent4 5 3 2 2 3" xfId="11018"/>
    <cellStyle name="20% - Accent4 5 3 2 3" xfId="5808"/>
    <cellStyle name="20% - Accent4 5 3 2 3 2" xfId="14162"/>
    <cellStyle name="20% - Accent4 5 3 2 4" xfId="10000"/>
    <cellStyle name="20% - Accent4 5 3 3" xfId="2664"/>
    <cellStyle name="20% - Accent4 5 3 3 2" xfId="6827"/>
    <cellStyle name="20% - Accent4 5 3 3 2 2" xfId="15181"/>
    <cellStyle name="20% - Accent4 5 3 3 3" xfId="11019"/>
    <cellStyle name="20% - Accent4 5 3 4" xfId="4772"/>
    <cellStyle name="20% - Accent4 5 3 4 2" xfId="13126"/>
    <cellStyle name="20% - Accent4 5 3 5" xfId="8964"/>
    <cellStyle name="20% - Accent4 5 4" xfId="1133"/>
    <cellStyle name="20% - Accent4 5 4 2" xfId="2665"/>
    <cellStyle name="20% - Accent4 5 4 2 2" xfId="6828"/>
    <cellStyle name="20% - Accent4 5 4 2 2 2" xfId="15182"/>
    <cellStyle name="20% - Accent4 5 4 2 3" xfId="11020"/>
    <cellStyle name="20% - Accent4 5 4 3" xfId="5296"/>
    <cellStyle name="20% - Accent4 5 4 3 2" xfId="13650"/>
    <cellStyle name="20% - Accent4 5 4 4" xfId="9488"/>
    <cellStyle name="20% - Accent4 5 5" xfId="2666"/>
    <cellStyle name="20% - Accent4 5 5 2" xfId="6829"/>
    <cellStyle name="20% - Accent4 5 5 2 2" xfId="15183"/>
    <cellStyle name="20% - Accent4 5 5 3" xfId="11021"/>
    <cellStyle name="20% - Accent4 5 6" xfId="4260"/>
    <cellStyle name="20% - Accent4 5 6 2" xfId="12614"/>
    <cellStyle name="20% - Accent4 5 7" xfId="8452"/>
    <cellStyle name="20% - Accent4 6" xfId="107"/>
    <cellStyle name="20% - Accent4 6 2" xfId="350"/>
    <cellStyle name="20% - Accent4 6 2 2" xfId="863"/>
    <cellStyle name="20% - Accent4 6 2 2 2" xfId="1899"/>
    <cellStyle name="20% - Accent4 6 2 2 2 2" xfId="2667"/>
    <cellStyle name="20% - Accent4 6 2 2 2 2 2" xfId="6830"/>
    <cellStyle name="20% - Accent4 6 2 2 2 2 2 2" xfId="15184"/>
    <cellStyle name="20% - Accent4 6 2 2 2 2 3" xfId="11022"/>
    <cellStyle name="20% - Accent4 6 2 2 2 3" xfId="6062"/>
    <cellStyle name="20% - Accent4 6 2 2 2 3 2" xfId="14416"/>
    <cellStyle name="20% - Accent4 6 2 2 2 4" xfId="10254"/>
    <cellStyle name="20% - Accent4 6 2 2 3" xfId="2668"/>
    <cellStyle name="20% - Accent4 6 2 2 3 2" xfId="6831"/>
    <cellStyle name="20% - Accent4 6 2 2 3 2 2" xfId="15185"/>
    <cellStyle name="20% - Accent4 6 2 2 3 3" xfId="11023"/>
    <cellStyle name="20% - Accent4 6 2 2 4" xfId="5026"/>
    <cellStyle name="20% - Accent4 6 2 2 4 2" xfId="13380"/>
    <cellStyle name="20% - Accent4 6 2 2 5" xfId="9218"/>
    <cellStyle name="20% - Accent4 6 2 3" xfId="1387"/>
    <cellStyle name="20% - Accent4 6 2 3 2" xfId="2669"/>
    <cellStyle name="20% - Accent4 6 2 3 2 2" xfId="6832"/>
    <cellStyle name="20% - Accent4 6 2 3 2 2 2" xfId="15186"/>
    <cellStyle name="20% - Accent4 6 2 3 2 3" xfId="11024"/>
    <cellStyle name="20% - Accent4 6 2 3 3" xfId="5550"/>
    <cellStyle name="20% - Accent4 6 2 3 3 2" xfId="13904"/>
    <cellStyle name="20% - Accent4 6 2 3 4" xfId="9742"/>
    <cellStyle name="20% - Accent4 6 2 4" xfId="2670"/>
    <cellStyle name="20% - Accent4 6 2 4 2" xfId="6833"/>
    <cellStyle name="20% - Accent4 6 2 4 2 2" xfId="15187"/>
    <cellStyle name="20% - Accent4 6 2 4 3" xfId="11025"/>
    <cellStyle name="20% - Accent4 6 2 5" xfId="4514"/>
    <cellStyle name="20% - Accent4 6 2 5 2" xfId="12868"/>
    <cellStyle name="20% - Accent4 6 2 6" xfId="8706"/>
    <cellStyle name="20% - Accent4 6 3" xfId="623"/>
    <cellStyle name="20% - Accent4 6 3 2" xfId="1659"/>
    <cellStyle name="20% - Accent4 6 3 2 2" xfId="2671"/>
    <cellStyle name="20% - Accent4 6 3 2 2 2" xfId="6834"/>
    <cellStyle name="20% - Accent4 6 3 2 2 2 2" xfId="15188"/>
    <cellStyle name="20% - Accent4 6 3 2 2 3" xfId="11026"/>
    <cellStyle name="20% - Accent4 6 3 2 3" xfId="5822"/>
    <cellStyle name="20% - Accent4 6 3 2 3 2" xfId="14176"/>
    <cellStyle name="20% - Accent4 6 3 2 4" xfId="10014"/>
    <cellStyle name="20% - Accent4 6 3 3" xfId="2672"/>
    <cellStyle name="20% - Accent4 6 3 3 2" xfId="6835"/>
    <cellStyle name="20% - Accent4 6 3 3 2 2" xfId="15189"/>
    <cellStyle name="20% - Accent4 6 3 3 3" xfId="11027"/>
    <cellStyle name="20% - Accent4 6 3 4" xfId="4786"/>
    <cellStyle name="20% - Accent4 6 3 4 2" xfId="13140"/>
    <cellStyle name="20% - Accent4 6 3 5" xfId="8978"/>
    <cellStyle name="20% - Accent4 6 4" xfId="1147"/>
    <cellStyle name="20% - Accent4 6 4 2" xfId="2673"/>
    <cellStyle name="20% - Accent4 6 4 2 2" xfId="6836"/>
    <cellStyle name="20% - Accent4 6 4 2 2 2" xfId="15190"/>
    <cellStyle name="20% - Accent4 6 4 2 3" xfId="11028"/>
    <cellStyle name="20% - Accent4 6 4 3" xfId="5310"/>
    <cellStyle name="20% - Accent4 6 4 3 2" xfId="13664"/>
    <cellStyle name="20% - Accent4 6 4 4" xfId="9502"/>
    <cellStyle name="20% - Accent4 6 5" xfId="2674"/>
    <cellStyle name="20% - Accent4 6 5 2" xfId="6837"/>
    <cellStyle name="20% - Accent4 6 5 2 2" xfId="15191"/>
    <cellStyle name="20% - Accent4 6 5 3" xfId="11029"/>
    <cellStyle name="20% - Accent4 6 6" xfId="4274"/>
    <cellStyle name="20% - Accent4 6 6 2" xfId="12628"/>
    <cellStyle name="20% - Accent4 6 7" xfId="8466"/>
    <cellStyle name="20% - Accent4 7" xfId="121"/>
    <cellStyle name="20% - Accent4 7 2" xfId="364"/>
    <cellStyle name="20% - Accent4 7 2 2" xfId="877"/>
    <cellStyle name="20% - Accent4 7 2 2 2" xfId="1913"/>
    <cellStyle name="20% - Accent4 7 2 2 2 2" xfId="2675"/>
    <cellStyle name="20% - Accent4 7 2 2 2 2 2" xfId="6838"/>
    <cellStyle name="20% - Accent4 7 2 2 2 2 2 2" xfId="15192"/>
    <cellStyle name="20% - Accent4 7 2 2 2 2 3" xfId="11030"/>
    <cellStyle name="20% - Accent4 7 2 2 2 3" xfId="6076"/>
    <cellStyle name="20% - Accent4 7 2 2 2 3 2" xfId="14430"/>
    <cellStyle name="20% - Accent4 7 2 2 2 4" xfId="10268"/>
    <cellStyle name="20% - Accent4 7 2 2 3" xfId="2676"/>
    <cellStyle name="20% - Accent4 7 2 2 3 2" xfId="6839"/>
    <cellStyle name="20% - Accent4 7 2 2 3 2 2" xfId="15193"/>
    <cellStyle name="20% - Accent4 7 2 2 3 3" xfId="11031"/>
    <cellStyle name="20% - Accent4 7 2 2 4" xfId="5040"/>
    <cellStyle name="20% - Accent4 7 2 2 4 2" xfId="13394"/>
    <cellStyle name="20% - Accent4 7 2 2 5" xfId="9232"/>
    <cellStyle name="20% - Accent4 7 2 3" xfId="1401"/>
    <cellStyle name="20% - Accent4 7 2 3 2" xfId="2677"/>
    <cellStyle name="20% - Accent4 7 2 3 2 2" xfId="6840"/>
    <cellStyle name="20% - Accent4 7 2 3 2 2 2" xfId="15194"/>
    <cellStyle name="20% - Accent4 7 2 3 2 3" xfId="11032"/>
    <cellStyle name="20% - Accent4 7 2 3 3" xfId="5564"/>
    <cellStyle name="20% - Accent4 7 2 3 3 2" xfId="13918"/>
    <cellStyle name="20% - Accent4 7 2 3 4" xfId="9756"/>
    <cellStyle name="20% - Accent4 7 2 4" xfId="2678"/>
    <cellStyle name="20% - Accent4 7 2 4 2" xfId="6841"/>
    <cellStyle name="20% - Accent4 7 2 4 2 2" xfId="15195"/>
    <cellStyle name="20% - Accent4 7 2 4 3" xfId="11033"/>
    <cellStyle name="20% - Accent4 7 2 5" xfId="4528"/>
    <cellStyle name="20% - Accent4 7 2 5 2" xfId="12882"/>
    <cellStyle name="20% - Accent4 7 2 6" xfId="8720"/>
    <cellStyle name="20% - Accent4 7 3" xfId="637"/>
    <cellStyle name="20% - Accent4 7 3 2" xfId="1673"/>
    <cellStyle name="20% - Accent4 7 3 2 2" xfId="2679"/>
    <cellStyle name="20% - Accent4 7 3 2 2 2" xfId="6842"/>
    <cellStyle name="20% - Accent4 7 3 2 2 2 2" xfId="15196"/>
    <cellStyle name="20% - Accent4 7 3 2 2 3" xfId="11034"/>
    <cellStyle name="20% - Accent4 7 3 2 3" xfId="5836"/>
    <cellStyle name="20% - Accent4 7 3 2 3 2" xfId="14190"/>
    <cellStyle name="20% - Accent4 7 3 2 4" xfId="10028"/>
    <cellStyle name="20% - Accent4 7 3 3" xfId="2680"/>
    <cellStyle name="20% - Accent4 7 3 3 2" xfId="6843"/>
    <cellStyle name="20% - Accent4 7 3 3 2 2" xfId="15197"/>
    <cellStyle name="20% - Accent4 7 3 3 3" xfId="11035"/>
    <cellStyle name="20% - Accent4 7 3 4" xfId="4800"/>
    <cellStyle name="20% - Accent4 7 3 4 2" xfId="13154"/>
    <cellStyle name="20% - Accent4 7 3 5" xfId="8992"/>
    <cellStyle name="20% - Accent4 7 4" xfId="1161"/>
    <cellStyle name="20% - Accent4 7 4 2" xfId="2681"/>
    <cellStyle name="20% - Accent4 7 4 2 2" xfId="6844"/>
    <cellStyle name="20% - Accent4 7 4 2 2 2" xfId="15198"/>
    <cellStyle name="20% - Accent4 7 4 2 3" xfId="11036"/>
    <cellStyle name="20% - Accent4 7 4 3" xfId="5324"/>
    <cellStyle name="20% - Accent4 7 4 3 2" xfId="13678"/>
    <cellStyle name="20% - Accent4 7 4 4" xfId="9516"/>
    <cellStyle name="20% - Accent4 7 5" xfId="2682"/>
    <cellStyle name="20% - Accent4 7 5 2" xfId="6845"/>
    <cellStyle name="20% - Accent4 7 5 2 2" xfId="15199"/>
    <cellStyle name="20% - Accent4 7 5 3" xfId="11037"/>
    <cellStyle name="20% - Accent4 7 6" xfId="4288"/>
    <cellStyle name="20% - Accent4 7 6 2" xfId="12642"/>
    <cellStyle name="20% - Accent4 7 7" xfId="8480"/>
    <cellStyle name="20% - Accent4 8" xfId="135"/>
    <cellStyle name="20% - Accent4 8 2" xfId="378"/>
    <cellStyle name="20% - Accent4 8 2 2" xfId="891"/>
    <cellStyle name="20% - Accent4 8 2 2 2" xfId="1927"/>
    <cellStyle name="20% - Accent4 8 2 2 2 2" xfId="2683"/>
    <cellStyle name="20% - Accent4 8 2 2 2 2 2" xfId="6846"/>
    <cellStyle name="20% - Accent4 8 2 2 2 2 2 2" xfId="15200"/>
    <cellStyle name="20% - Accent4 8 2 2 2 2 3" xfId="11038"/>
    <cellStyle name="20% - Accent4 8 2 2 2 3" xfId="6090"/>
    <cellStyle name="20% - Accent4 8 2 2 2 3 2" xfId="14444"/>
    <cellStyle name="20% - Accent4 8 2 2 2 4" xfId="10282"/>
    <cellStyle name="20% - Accent4 8 2 2 3" xfId="2684"/>
    <cellStyle name="20% - Accent4 8 2 2 3 2" xfId="6847"/>
    <cellStyle name="20% - Accent4 8 2 2 3 2 2" xfId="15201"/>
    <cellStyle name="20% - Accent4 8 2 2 3 3" xfId="11039"/>
    <cellStyle name="20% - Accent4 8 2 2 4" xfId="5054"/>
    <cellStyle name="20% - Accent4 8 2 2 4 2" xfId="13408"/>
    <cellStyle name="20% - Accent4 8 2 2 5" xfId="9246"/>
    <cellStyle name="20% - Accent4 8 2 3" xfId="1415"/>
    <cellStyle name="20% - Accent4 8 2 3 2" xfId="2685"/>
    <cellStyle name="20% - Accent4 8 2 3 2 2" xfId="6848"/>
    <cellStyle name="20% - Accent4 8 2 3 2 2 2" xfId="15202"/>
    <cellStyle name="20% - Accent4 8 2 3 2 3" xfId="11040"/>
    <cellStyle name="20% - Accent4 8 2 3 3" xfId="5578"/>
    <cellStyle name="20% - Accent4 8 2 3 3 2" xfId="13932"/>
    <cellStyle name="20% - Accent4 8 2 3 4" xfId="9770"/>
    <cellStyle name="20% - Accent4 8 2 4" xfId="2686"/>
    <cellStyle name="20% - Accent4 8 2 4 2" xfId="6849"/>
    <cellStyle name="20% - Accent4 8 2 4 2 2" xfId="15203"/>
    <cellStyle name="20% - Accent4 8 2 4 3" xfId="11041"/>
    <cellStyle name="20% - Accent4 8 2 5" xfId="4542"/>
    <cellStyle name="20% - Accent4 8 2 5 2" xfId="12896"/>
    <cellStyle name="20% - Accent4 8 2 6" xfId="8734"/>
    <cellStyle name="20% - Accent4 8 3" xfId="651"/>
    <cellStyle name="20% - Accent4 8 3 2" xfId="1687"/>
    <cellStyle name="20% - Accent4 8 3 2 2" xfId="2687"/>
    <cellStyle name="20% - Accent4 8 3 2 2 2" xfId="6850"/>
    <cellStyle name="20% - Accent4 8 3 2 2 2 2" xfId="15204"/>
    <cellStyle name="20% - Accent4 8 3 2 2 3" xfId="11042"/>
    <cellStyle name="20% - Accent4 8 3 2 3" xfId="5850"/>
    <cellStyle name="20% - Accent4 8 3 2 3 2" xfId="14204"/>
    <cellStyle name="20% - Accent4 8 3 2 4" xfId="10042"/>
    <cellStyle name="20% - Accent4 8 3 3" xfId="2688"/>
    <cellStyle name="20% - Accent4 8 3 3 2" xfId="6851"/>
    <cellStyle name="20% - Accent4 8 3 3 2 2" xfId="15205"/>
    <cellStyle name="20% - Accent4 8 3 3 3" xfId="11043"/>
    <cellStyle name="20% - Accent4 8 3 4" xfId="4814"/>
    <cellStyle name="20% - Accent4 8 3 4 2" xfId="13168"/>
    <cellStyle name="20% - Accent4 8 3 5" xfId="9006"/>
    <cellStyle name="20% - Accent4 8 4" xfId="1175"/>
    <cellStyle name="20% - Accent4 8 4 2" xfId="2689"/>
    <cellStyle name="20% - Accent4 8 4 2 2" xfId="6852"/>
    <cellStyle name="20% - Accent4 8 4 2 2 2" xfId="15206"/>
    <cellStyle name="20% - Accent4 8 4 2 3" xfId="11044"/>
    <cellStyle name="20% - Accent4 8 4 3" xfId="5338"/>
    <cellStyle name="20% - Accent4 8 4 3 2" xfId="13692"/>
    <cellStyle name="20% - Accent4 8 4 4" xfId="9530"/>
    <cellStyle name="20% - Accent4 8 5" xfId="2690"/>
    <cellStyle name="20% - Accent4 8 5 2" xfId="6853"/>
    <cellStyle name="20% - Accent4 8 5 2 2" xfId="15207"/>
    <cellStyle name="20% - Accent4 8 5 3" xfId="11045"/>
    <cellStyle name="20% - Accent4 8 6" xfId="4302"/>
    <cellStyle name="20% - Accent4 8 6 2" xfId="12656"/>
    <cellStyle name="20% - Accent4 8 7" xfId="8494"/>
    <cellStyle name="20% - Accent4 9" xfId="149"/>
    <cellStyle name="20% - Accent4 9 2" xfId="392"/>
    <cellStyle name="20% - Accent4 9 2 2" xfId="905"/>
    <cellStyle name="20% - Accent4 9 2 2 2" xfId="1941"/>
    <cellStyle name="20% - Accent4 9 2 2 2 2" xfId="2691"/>
    <cellStyle name="20% - Accent4 9 2 2 2 2 2" xfId="6854"/>
    <cellStyle name="20% - Accent4 9 2 2 2 2 2 2" xfId="15208"/>
    <cellStyle name="20% - Accent4 9 2 2 2 2 3" xfId="11046"/>
    <cellStyle name="20% - Accent4 9 2 2 2 3" xfId="6104"/>
    <cellStyle name="20% - Accent4 9 2 2 2 3 2" xfId="14458"/>
    <cellStyle name="20% - Accent4 9 2 2 2 4" xfId="10296"/>
    <cellStyle name="20% - Accent4 9 2 2 3" xfId="2692"/>
    <cellStyle name="20% - Accent4 9 2 2 3 2" xfId="6855"/>
    <cellStyle name="20% - Accent4 9 2 2 3 2 2" xfId="15209"/>
    <cellStyle name="20% - Accent4 9 2 2 3 3" xfId="11047"/>
    <cellStyle name="20% - Accent4 9 2 2 4" xfId="5068"/>
    <cellStyle name="20% - Accent4 9 2 2 4 2" xfId="13422"/>
    <cellStyle name="20% - Accent4 9 2 2 5" xfId="9260"/>
    <cellStyle name="20% - Accent4 9 2 3" xfId="1429"/>
    <cellStyle name="20% - Accent4 9 2 3 2" xfId="2693"/>
    <cellStyle name="20% - Accent4 9 2 3 2 2" xfId="6856"/>
    <cellStyle name="20% - Accent4 9 2 3 2 2 2" xfId="15210"/>
    <cellStyle name="20% - Accent4 9 2 3 2 3" xfId="11048"/>
    <cellStyle name="20% - Accent4 9 2 3 3" xfId="5592"/>
    <cellStyle name="20% - Accent4 9 2 3 3 2" xfId="13946"/>
    <cellStyle name="20% - Accent4 9 2 3 4" xfId="9784"/>
    <cellStyle name="20% - Accent4 9 2 4" xfId="2694"/>
    <cellStyle name="20% - Accent4 9 2 4 2" xfId="6857"/>
    <cellStyle name="20% - Accent4 9 2 4 2 2" xfId="15211"/>
    <cellStyle name="20% - Accent4 9 2 4 3" xfId="11049"/>
    <cellStyle name="20% - Accent4 9 2 5" xfId="4556"/>
    <cellStyle name="20% - Accent4 9 2 5 2" xfId="12910"/>
    <cellStyle name="20% - Accent4 9 2 6" xfId="8748"/>
    <cellStyle name="20% - Accent4 9 3" xfId="665"/>
    <cellStyle name="20% - Accent4 9 3 2" xfId="1701"/>
    <cellStyle name="20% - Accent4 9 3 2 2" xfId="2695"/>
    <cellStyle name="20% - Accent4 9 3 2 2 2" xfId="6858"/>
    <cellStyle name="20% - Accent4 9 3 2 2 2 2" xfId="15212"/>
    <cellStyle name="20% - Accent4 9 3 2 2 3" xfId="11050"/>
    <cellStyle name="20% - Accent4 9 3 2 3" xfId="5864"/>
    <cellStyle name="20% - Accent4 9 3 2 3 2" xfId="14218"/>
    <cellStyle name="20% - Accent4 9 3 2 4" xfId="10056"/>
    <cellStyle name="20% - Accent4 9 3 3" xfId="2696"/>
    <cellStyle name="20% - Accent4 9 3 3 2" xfId="6859"/>
    <cellStyle name="20% - Accent4 9 3 3 2 2" xfId="15213"/>
    <cellStyle name="20% - Accent4 9 3 3 3" xfId="11051"/>
    <cellStyle name="20% - Accent4 9 3 4" xfId="4828"/>
    <cellStyle name="20% - Accent4 9 3 4 2" xfId="13182"/>
    <cellStyle name="20% - Accent4 9 3 5" xfId="9020"/>
    <cellStyle name="20% - Accent4 9 4" xfId="1189"/>
    <cellStyle name="20% - Accent4 9 4 2" xfId="2697"/>
    <cellStyle name="20% - Accent4 9 4 2 2" xfId="6860"/>
    <cellStyle name="20% - Accent4 9 4 2 2 2" xfId="15214"/>
    <cellStyle name="20% - Accent4 9 4 2 3" xfId="11052"/>
    <cellStyle name="20% - Accent4 9 4 3" xfId="5352"/>
    <cellStyle name="20% - Accent4 9 4 3 2" xfId="13706"/>
    <cellStyle name="20% - Accent4 9 4 4" xfId="9544"/>
    <cellStyle name="20% - Accent4 9 5" xfId="2698"/>
    <cellStyle name="20% - Accent4 9 5 2" xfId="6861"/>
    <cellStyle name="20% - Accent4 9 5 2 2" xfId="15215"/>
    <cellStyle name="20% - Accent4 9 5 3" xfId="11053"/>
    <cellStyle name="20% - Accent4 9 6" xfId="4316"/>
    <cellStyle name="20% - Accent4 9 6 2" xfId="12670"/>
    <cellStyle name="20% - Accent4 9 7" xfId="8508"/>
    <cellStyle name="20% - Accent5" xfId="5" builtinId="46" customBuiltin="1"/>
    <cellStyle name="20% - Accent5 10" xfId="165"/>
    <cellStyle name="20% - Accent5 10 2" xfId="408"/>
    <cellStyle name="20% - Accent5 10 2 2" xfId="921"/>
    <cellStyle name="20% - Accent5 10 2 2 2" xfId="1957"/>
    <cellStyle name="20% - Accent5 10 2 2 2 2" xfId="2699"/>
    <cellStyle name="20% - Accent5 10 2 2 2 2 2" xfId="6862"/>
    <cellStyle name="20% - Accent5 10 2 2 2 2 2 2" xfId="15216"/>
    <cellStyle name="20% - Accent5 10 2 2 2 2 3" xfId="11054"/>
    <cellStyle name="20% - Accent5 10 2 2 2 3" xfId="6120"/>
    <cellStyle name="20% - Accent5 10 2 2 2 3 2" xfId="14474"/>
    <cellStyle name="20% - Accent5 10 2 2 2 4" xfId="10312"/>
    <cellStyle name="20% - Accent5 10 2 2 3" xfId="2700"/>
    <cellStyle name="20% - Accent5 10 2 2 3 2" xfId="6863"/>
    <cellStyle name="20% - Accent5 10 2 2 3 2 2" xfId="15217"/>
    <cellStyle name="20% - Accent5 10 2 2 3 3" xfId="11055"/>
    <cellStyle name="20% - Accent5 10 2 2 4" xfId="5084"/>
    <cellStyle name="20% - Accent5 10 2 2 4 2" xfId="13438"/>
    <cellStyle name="20% - Accent5 10 2 2 5" xfId="9276"/>
    <cellStyle name="20% - Accent5 10 2 3" xfId="1445"/>
    <cellStyle name="20% - Accent5 10 2 3 2" xfId="2701"/>
    <cellStyle name="20% - Accent5 10 2 3 2 2" xfId="6864"/>
    <cellStyle name="20% - Accent5 10 2 3 2 2 2" xfId="15218"/>
    <cellStyle name="20% - Accent5 10 2 3 2 3" xfId="11056"/>
    <cellStyle name="20% - Accent5 10 2 3 3" xfId="5608"/>
    <cellStyle name="20% - Accent5 10 2 3 3 2" xfId="13962"/>
    <cellStyle name="20% - Accent5 10 2 3 4" xfId="9800"/>
    <cellStyle name="20% - Accent5 10 2 4" xfId="2702"/>
    <cellStyle name="20% - Accent5 10 2 4 2" xfId="6865"/>
    <cellStyle name="20% - Accent5 10 2 4 2 2" xfId="15219"/>
    <cellStyle name="20% - Accent5 10 2 4 3" xfId="11057"/>
    <cellStyle name="20% - Accent5 10 2 5" xfId="4572"/>
    <cellStyle name="20% - Accent5 10 2 5 2" xfId="12926"/>
    <cellStyle name="20% - Accent5 10 2 6" xfId="8764"/>
    <cellStyle name="20% - Accent5 10 3" xfId="681"/>
    <cellStyle name="20% - Accent5 10 3 2" xfId="1717"/>
    <cellStyle name="20% - Accent5 10 3 2 2" xfId="2703"/>
    <cellStyle name="20% - Accent5 10 3 2 2 2" xfId="6866"/>
    <cellStyle name="20% - Accent5 10 3 2 2 2 2" xfId="15220"/>
    <cellStyle name="20% - Accent5 10 3 2 2 3" xfId="11058"/>
    <cellStyle name="20% - Accent5 10 3 2 3" xfId="5880"/>
    <cellStyle name="20% - Accent5 10 3 2 3 2" xfId="14234"/>
    <cellStyle name="20% - Accent5 10 3 2 4" xfId="10072"/>
    <cellStyle name="20% - Accent5 10 3 3" xfId="2704"/>
    <cellStyle name="20% - Accent5 10 3 3 2" xfId="6867"/>
    <cellStyle name="20% - Accent5 10 3 3 2 2" xfId="15221"/>
    <cellStyle name="20% - Accent5 10 3 3 3" xfId="11059"/>
    <cellStyle name="20% - Accent5 10 3 4" xfId="4844"/>
    <cellStyle name="20% - Accent5 10 3 4 2" xfId="13198"/>
    <cellStyle name="20% - Accent5 10 3 5" xfId="9036"/>
    <cellStyle name="20% - Accent5 10 4" xfId="1205"/>
    <cellStyle name="20% - Accent5 10 4 2" xfId="2705"/>
    <cellStyle name="20% - Accent5 10 4 2 2" xfId="6868"/>
    <cellStyle name="20% - Accent5 10 4 2 2 2" xfId="15222"/>
    <cellStyle name="20% - Accent5 10 4 2 3" xfId="11060"/>
    <cellStyle name="20% - Accent5 10 4 3" xfId="5368"/>
    <cellStyle name="20% - Accent5 10 4 3 2" xfId="13722"/>
    <cellStyle name="20% - Accent5 10 4 4" xfId="9560"/>
    <cellStyle name="20% - Accent5 10 5" xfId="2706"/>
    <cellStyle name="20% - Accent5 10 5 2" xfId="6869"/>
    <cellStyle name="20% - Accent5 10 5 2 2" xfId="15223"/>
    <cellStyle name="20% - Accent5 10 5 3" xfId="11061"/>
    <cellStyle name="20% - Accent5 10 6" xfId="4332"/>
    <cellStyle name="20% - Accent5 10 6 2" xfId="12686"/>
    <cellStyle name="20% - Accent5 10 7" xfId="8524"/>
    <cellStyle name="20% - Accent5 11" xfId="179"/>
    <cellStyle name="20% - Accent5 11 2" xfId="422"/>
    <cellStyle name="20% - Accent5 11 2 2" xfId="935"/>
    <cellStyle name="20% - Accent5 11 2 2 2" xfId="1971"/>
    <cellStyle name="20% - Accent5 11 2 2 2 2" xfId="2707"/>
    <cellStyle name="20% - Accent5 11 2 2 2 2 2" xfId="6870"/>
    <cellStyle name="20% - Accent5 11 2 2 2 2 2 2" xfId="15224"/>
    <cellStyle name="20% - Accent5 11 2 2 2 2 3" xfId="11062"/>
    <cellStyle name="20% - Accent5 11 2 2 2 3" xfId="6134"/>
    <cellStyle name="20% - Accent5 11 2 2 2 3 2" xfId="14488"/>
    <cellStyle name="20% - Accent5 11 2 2 2 4" xfId="10326"/>
    <cellStyle name="20% - Accent5 11 2 2 3" xfId="2708"/>
    <cellStyle name="20% - Accent5 11 2 2 3 2" xfId="6871"/>
    <cellStyle name="20% - Accent5 11 2 2 3 2 2" xfId="15225"/>
    <cellStyle name="20% - Accent5 11 2 2 3 3" xfId="11063"/>
    <cellStyle name="20% - Accent5 11 2 2 4" xfId="5098"/>
    <cellStyle name="20% - Accent5 11 2 2 4 2" xfId="13452"/>
    <cellStyle name="20% - Accent5 11 2 2 5" xfId="9290"/>
    <cellStyle name="20% - Accent5 11 2 3" xfId="1459"/>
    <cellStyle name="20% - Accent5 11 2 3 2" xfId="2709"/>
    <cellStyle name="20% - Accent5 11 2 3 2 2" xfId="6872"/>
    <cellStyle name="20% - Accent5 11 2 3 2 2 2" xfId="15226"/>
    <cellStyle name="20% - Accent5 11 2 3 2 3" xfId="11064"/>
    <cellStyle name="20% - Accent5 11 2 3 3" xfId="5622"/>
    <cellStyle name="20% - Accent5 11 2 3 3 2" xfId="13976"/>
    <cellStyle name="20% - Accent5 11 2 3 4" xfId="9814"/>
    <cellStyle name="20% - Accent5 11 2 4" xfId="2710"/>
    <cellStyle name="20% - Accent5 11 2 4 2" xfId="6873"/>
    <cellStyle name="20% - Accent5 11 2 4 2 2" xfId="15227"/>
    <cellStyle name="20% - Accent5 11 2 4 3" xfId="11065"/>
    <cellStyle name="20% - Accent5 11 2 5" xfId="4586"/>
    <cellStyle name="20% - Accent5 11 2 5 2" xfId="12940"/>
    <cellStyle name="20% - Accent5 11 2 6" xfId="8778"/>
    <cellStyle name="20% - Accent5 11 3" xfId="695"/>
    <cellStyle name="20% - Accent5 11 3 2" xfId="1731"/>
    <cellStyle name="20% - Accent5 11 3 2 2" xfId="2711"/>
    <cellStyle name="20% - Accent5 11 3 2 2 2" xfId="6874"/>
    <cellStyle name="20% - Accent5 11 3 2 2 2 2" xfId="15228"/>
    <cellStyle name="20% - Accent5 11 3 2 2 3" xfId="11066"/>
    <cellStyle name="20% - Accent5 11 3 2 3" xfId="5894"/>
    <cellStyle name="20% - Accent5 11 3 2 3 2" xfId="14248"/>
    <cellStyle name="20% - Accent5 11 3 2 4" xfId="10086"/>
    <cellStyle name="20% - Accent5 11 3 3" xfId="2712"/>
    <cellStyle name="20% - Accent5 11 3 3 2" xfId="6875"/>
    <cellStyle name="20% - Accent5 11 3 3 2 2" xfId="15229"/>
    <cellStyle name="20% - Accent5 11 3 3 3" xfId="11067"/>
    <cellStyle name="20% - Accent5 11 3 4" xfId="4858"/>
    <cellStyle name="20% - Accent5 11 3 4 2" xfId="13212"/>
    <cellStyle name="20% - Accent5 11 3 5" xfId="9050"/>
    <cellStyle name="20% - Accent5 11 4" xfId="1219"/>
    <cellStyle name="20% - Accent5 11 4 2" xfId="2713"/>
    <cellStyle name="20% - Accent5 11 4 2 2" xfId="6876"/>
    <cellStyle name="20% - Accent5 11 4 2 2 2" xfId="15230"/>
    <cellStyle name="20% - Accent5 11 4 2 3" xfId="11068"/>
    <cellStyle name="20% - Accent5 11 4 3" xfId="5382"/>
    <cellStyle name="20% - Accent5 11 4 3 2" xfId="13736"/>
    <cellStyle name="20% - Accent5 11 4 4" xfId="9574"/>
    <cellStyle name="20% - Accent5 11 5" xfId="2714"/>
    <cellStyle name="20% - Accent5 11 5 2" xfId="6877"/>
    <cellStyle name="20% - Accent5 11 5 2 2" xfId="15231"/>
    <cellStyle name="20% - Accent5 11 5 3" xfId="11069"/>
    <cellStyle name="20% - Accent5 11 6" xfId="4346"/>
    <cellStyle name="20% - Accent5 11 6 2" xfId="12700"/>
    <cellStyle name="20% - Accent5 11 7" xfId="8538"/>
    <cellStyle name="20% - Accent5 12" xfId="194"/>
    <cellStyle name="20% - Accent5 12 2" xfId="437"/>
    <cellStyle name="20% - Accent5 12 2 2" xfId="950"/>
    <cellStyle name="20% - Accent5 12 2 2 2" xfId="1986"/>
    <cellStyle name="20% - Accent5 12 2 2 2 2" xfId="2715"/>
    <cellStyle name="20% - Accent5 12 2 2 2 2 2" xfId="6878"/>
    <cellStyle name="20% - Accent5 12 2 2 2 2 2 2" xfId="15232"/>
    <cellStyle name="20% - Accent5 12 2 2 2 2 3" xfId="11070"/>
    <cellStyle name="20% - Accent5 12 2 2 2 3" xfId="6149"/>
    <cellStyle name="20% - Accent5 12 2 2 2 3 2" xfId="14503"/>
    <cellStyle name="20% - Accent5 12 2 2 2 4" xfId="10341"/>
    <cellStyle name="20% - Accent5 12 2 2 3" xfId="2716"/>
    <cellStyle name="20% - Accent5 12 2 2 3 2" xfId="6879"/>
    <cellStyle name="20% - Accent5 12 2 2 3 2 2" xfId="15233"/>
    <cellStyle name="20% - Accent5 12 2 2 3 3" xfId="11071"/>
    <cellStyle name="20% - Accent5 12 2 2 4" xfId="5113"/>
    <cellStyle name="20% - Accent5 12 2 2 4 2" xfId="13467"/>
    <cellStyle name="20% - Accent5 12 2 2 5" xfId="9305"/>
    <cellStyle name="20% - Accent5 12 2 3" xfId="1474"/>
    <cellStyle name="20% - Accent5 12 2 3 2" xfId="2717"/>
    <cellStyle name="20% - Accent5 12 2 3 2 2" xfId="6880"/>
    <cellStyle name="20% - Accent5 12 2 3 2 2 2" xfId="15234"/>
    <cellStyle name="20% - Accent5 12 2 3 2 3" xfId="11072"/>
    <cellStyle name="20% - Accent5 12 2 3 3" xfId="5637"/>
    <cellStyle name="20% - Accent5 12 2 3 3 2" xfId="13991"/>
    <cellStyle name="20% - Accent5 12 2 3 4" xfId="9829"/>
    <cellStyle name="20% - Accent5 12 2 4" xfId="2718"/>
    <cellStyle name="20% - Accent5 12 2 4 2" xfId="6881"/>
    <cellStyle name="20% - Accent5 12 2 4 2 2" xfId="15235"/>
    <cellStyle name="20% - Accent5 12 2 4 3" xfId="11073"/>
    <cellStyle name="20% - Accent5 12 2 5" xfId="4601"/>
    <cellStyle name="20% - Accent5 12 2 5 2" xfId="12955"/>
    <cellStyle name="20% - Accent5 12 2 6" xfId="8793"/>
    <cellStyle name="20% - Accent5 12 3" xfId="710"/>
    <cellStyle name="20% - Accent5 12 3 2" xfId="1746"/>
    <cellStyle name="20% - Accent5 12 3 2 2" xfId="2719"/>
    <cellStyle name="20% - Accent5 12 3 2 2 2" xfId="6882"/>
    <cellStyle name="20% - Accent5 12 3 2 2 2 2" xfId="15236"/>
    <cellStyle name="20% - Accent5 12 3 2 2 3" xfId="11074"/>
    <cellStyle name="20% - Accent5 12 3 2 3" xfId="5909"/>
    <cellStyle name="20% - Accent5 12 3 2 3 2" xfId="14263"/>
    <cellStyle name="20% - Accent5 12 3 2 4" xfId="10101"/>
    <cellStyle name="20% - Accent5 12 3 3" xfId="2720"/>
    <cellStyle name="20% - Accent5 12 3 3 2" xfId="6883"/>
    <cellStyle name="20% - Accent5 12 3 3 2 2" xfId="15237"/>
    <cellStyle name="20% - Accent5 12 3 3 3" xfId="11075"/>
    <cellStyle name="20% - Accent5 12 3 4" xfId="4873"/>
    <cellStyle name="20% - Accent5 12 3 4 2" xfId="13227"/>
    <cellStyle name="20% - Accent5 12 3 5" xfId="9065"/>
    <cellStyle name="20% - Accent5 12 4" xfId="1234"/>
    <cellStyle name="20% - Accent5 12 4 2" xfId="2721"/>
    <cellStyle name="20% - Accent5 12 4 2 2" xfId="6884"/>
    <cellStyle name="20% - Accent5 12 4 2 2 2" xfId="15238"/>
    <cellStyle name="20% - Accent5 12 4 2 3" xfId="11076"/>
    <cellStyle name="20% - Accent5 12 4 3" xfId="5397"/>
    <cellStyle name="20% - Accent5 12 4 3 2" xfId="13751"/>
    <cellStyle name="20% - Accent5 12 4 4" xfId="9589"/>
    <cellStyle name="20% - Accent5 12 5" xfId="2722"/>
    <cellStyle name="20% - Accent5 12 5 2" xfId="6885"/>
    <cellStyle name="20% - Accent5 12 5 2 2" xfId="15239"/>
    <cellStyle name="20% - Accent5 12 5 3" xfId="11077"/>
    <cellStyle name="20% - Accent5 12 6" xfId="4361"/>
    <cellStyle name="20% - Accent5 12 6 2" xfId="12715"/>
    <cellStyle name="20% - Accent5 12 7" xfId="8553"/>
    <cellStyle name="20% - Accent5 13" xfId="210"/>
    <cellStyle name="20% - Accent5 13 2" xfId="452"/>
    <cellStyle name="20% - Accent5 13 2 2" xfId="965"/>
    <cellStyle name="20% - Accent5 13 2 2 2" xfId="2001"/>
    <cellStyle name="20% - Accent5 13 2 2 2 2" xfId="2723"/>
    <cellStyle name="20% - Accent5 13 2 2 2 2 2" xfId="6886"/>
    <cellStyle name="20% - Accent5 13 2 2 2 2 2 2" xfId="15240"/>
    <cellStyle name="20% - Accent5 13 2 2 2 2 3" xfId="11078"/>
    <cellStyle name="20% - Accent5 13 2 2 2 3" xfId="6164"/>
    <cellStyle name="20% - Accent5 13 2 2 2 3 2" xfId="14518"/>
    <cellStyle name="20% - Accent5 13 2 2 2 4" xfId="10356"/>
    <cellStyle name="20% - Accent5 13 2 2 3" xfId="2724"/>
    <cellStyle name="20% - Accent5 13 2 2 3 2" xfId="6887"/>
    <cellStyle name="20% - Accent5 13 2 2 3 2 2" xfId="15241"/>
    <cellStyle name="20% - Accent5 13 2 2 3 3" xfId="11079"/>
    <cellStyle name="20% - Accent5 13 2 2 4" xfId="5128"/>
    <cellStyle name="20% - Accent5 13 2 2 4 2" xfId="13482"/>
    <cellStyle name="20% - Accent5 13 2 2 5" xfId="9320"/>
    <cellStyle name="20% - Accent5 13 2 3" xfId="1489"/>
    <cellStyle name="20% - Accent5 13 2 3 2" xfId="2725"/>
    <cellStyle name="20% - Accent5 13 2 3 2 2" xfId="6888"/>
    <cellStyle name="20% - Accent5 13 2 3 2 2 2" xfId="15242"/>
    <cellStyle name="20% - Accent5 13 2 3 2 3" xfId="11080"/>
    <cellStyle name="20% - Accent5 13 2 3 3" xfId="5652"/>
    <cellStyle name="20% - Accent5 13 2 3 3 2" xfId="14006"/>
    <cellStyle name="20% - Accent5 13 2 3 4" xfId="9844"/>
    <cellStyle name="20% - Accent5 13 2 4" xfId="2726"/>
    <cellStyle name="20% - Accent5 13 2 4 2" xfId="6889"/>
    <cellStyle name="20% - Accent5 13 2 4 2 2" xfId="15243"/>
    <cellStyle name="20% - Accent5 13 2 4 3" xfId="11081"/>
    <cellStyle name="20% - Accent5 13 2 5" xfId="4616"/>
    <cellStyle name="20% - Accent5 13 2 5 2" xfId="12970"/>
    <cellStyle name="20% - Accent5 13 2 6" xfId="8808"/>
    <cellStyle name="20% - Accent5 13 3" xfId="725"/>
    <cellStyle name="20% - Accent5 13 3 2" xfId="1761"/>
    <cellStyle name="20% - Accent5 13 3 2 2" xfId="2727"/>
    <cellStyle name="20% - Accent5 13 3 2 2 2" xfId="6890"/>
    <cellStyle name="20% - Accent5 13 3 2 2 2 2" xfId="15244"/>
    <cellStyle name="20% - Accent5 13 3 2 2 3" xfId="11082"/>
    <cellStyle name="20% - Accent5 13 3 2 3" xfId="5924"/>
    <cellStyle name="20% - Accent5 13 3 2 3 2" xfId="14278"/>
    <cellStyle name="20% - Accent5 13 3 2 4" xfId="10116"/>
    <cellStyle name="20% - Accent5 13 3 3" xfId="2728"/>
    <cellStyle name="20% - Accent5 13 3 3 2" xfId="6891"/>
    <cellStyle name="20% - Accent5 13 3 3 2 2" xfId="15245"/>
    <cellStyle name="20% - Accent5 13 3 3 3" xfId="11083"/>
    <cellStyle name="20% - Accent5 13 3 4" xfId="4888"/>
    <cellStyle name="20% - Accent5 13 3 4 2" xfId="13242"/>
    <cellStyle name="20% - Accent5 13 3 5" xfId="9080"/>
    <cellStyle name="20% - Accent5 13 4" xfId="1249"/>
    <cellStyle name="20% - Accent5 13 4 2" xfId="2729"/>
    <cellStyle name="20% - Accent5 13 4 2 2" xfId="6892"/>
    <cellStyle name="20% - Accent5 13 4 2 2 2" xfId="15246"/>
    <cellStyle name="20% - Accent5 13 4 2 3" xfId="11084"/>
    <cellStyle name="20% - Accent5 13 4 3" xfId="5412"/>
    <cellStyle name="20% - Accent5 13 4 3 2" xfId="13766"/>
    <cellStyle name="20% - Accent5 13 4 4" xfId="9604"/>
    <cellStyle name="20% - Accent5 13 5" xfId="2730"/>
    <cellStyle name="20% - Accent5 13 5 2" xfId="6893"/>
    <cellStyle name="20% - Accent5 13 5 2 2" xfId="15247"/>
    <cellStyle name="20% - Accent5 13 5 3" xfId="11085"/>
    <cellStyle name="20% - Accent5 13 6" xfId="4376"/>
    <cellStyle name="20% - Accent5 13 6 2" xfId="12730"/>
    <cellStyle name="20% - Accent5 13 7" xfId="8568"/>
    <cellStyle name="20% - Accent5 14" xfId="224"/>
    <cellStyle name="20% - Accent5 14 2" xfId="466"/>
    <cellStyle name="20% - Accent5 14 2 2" xfId="979"/>
    <cellStyle name="20% - Accent5 14 2 2 2" xfId="2015"/>
    <cellStyle name="20% - Accent5 14 2 2 2 2" xfId="2731"/>
    <cellStyle name="20% - Accent5 14 2 2 2 2 2" xfId="6894"/>
    <cellStyle name="20% - Accent5 14 2 2 2 2 2 2" xfId="15248"/>
    <cellStyle name="20% - Accent5 14 2 2 2 2 3" xfId="11086"/>
    <cellStyle name="20% - Accent5 14 2 2 2 3" xfId="6178"/>
    <cellStyle name="20% - Accent5 14 2 2 2 3 2" xfId="14532"/>
    <cellStyle name="20% - Accent5 14 2 2 2 4" xfId="10370"/>
    <cellStyle name="20% - Accent5 14 2 2 3" xfId="2732"/>
    <cellStyle name="20% - Accent5 14 2 2 3 2" xfId="6895"/>
    <cellStyle name="20% - Accent5 14 2 2 3 2 2" xfId="15249"/>
    <cellStyle name="20% - Accent5 14 2 2 3 3" xfId="11087"/>
    <cellStyle name="20% - Accent5 14 2 2 4" xfId="5142"/>
    <cellStyle name="20% - Accent5 14 2 2 4 2" xfId="13496"/>
    <cellStyle name="20% - Accent5 14 2 2 5" xfId="9334"/>
    <cellStyle name="20% - Accent5 14 2 3" xfId="1503"/>
    <cellStyle name="20% - Accent5 14 2 3 2" xfId="2733"/>
    <cellStyle name="20% - Accent5 14 2 3 2 2" xfId="6896"/>
    <cellStyle name="20% - Accent5 14 2 3 2 2 2" xfId="15250"/>
    <cellStyle name="20% - Accent5 14 2 3 2 3" xfId="11088"/>
    <cellStyle name="20% - Accent5 14 2 3 3" xfId="5666"/>
    <cellStyle name="20% - Accent5 14 2 3 3 2" xfId="14020"/>
    <cellStyle name="20% - Accent5 14 2 3 4" xfId="9858"/>
    <cellStyle name="20% - Accent5 14 2 4" xfId="2734"/>
    <cellStyle name="20% - Accent5 14 2 4 2" xfId="6897"/>
    <cellStyle name="20% - Accent5 14 2 4 2 2" xfId="15251"/>
    <cellStyle name="20% - Accent5 14 2 4 3" xfId="11089"/>
    <cellStyle name="20% - Accent5 14 2 5" xfId="4630"/>
    <cellStyle name="20% - Accent5 14 2 5 2" xfId="12984"/>
    <cellStyle name="20% - Accent5 14 2 6" xfId="8822"/>
    <cellStyle name="20% - Accent5 14 3" xfId="739"/>
    <cellStyle name="20% - Accent5 14 3 2" xfId="1775"/>
    <cellStyle name="20% - Accent5 14 3 2 2" xfId="2735"/>
    <cellStyle name="20% - Accent5 14 3 2 2 2" xfId="6898"/>
    <cellStyle name="20% - Accent5 14 3 2 2 2 2" xfId="15252"/>
    <cellStyle name="20% - Accent5 14 3 2 2 3" xfId="11090"/>
    <cellStyle name="20% - Accent5 14 3 2 3" xfId="5938"/>
    <cellStyle name="20% - Accent5 14 3 2 3 2" xfId="14292"/>
    <cellStyle name="20% - Accent5 14 3 2 4" xfId="10130"/>
    <cellStyle name="20% - Accent5 14 3 3" xfId="2736"/>
    <cellStyle name="20% - Accent5 14 3 3 2" xfId="6899"/>
    <cellStyle name="20% - Accent5 14 3 3 2 2" xfId="15253"/>
    <cellStyle name="20% - Accent5 14 3 3 3" xfId="11091"/>
    <cellStyle name="20% - Accent5 14 3 4" xfId="4902"/>
    <cellStyle name="20% - Accent5 14 3 4 2" xfId="13256"/>
    <cellStyle name="20% - Accent5 14 3 5" xfId="9094"/>
    <cellStyle name="20% - Accent5 14 4" xfId="1263"/>
    <cellStyle name="20% - Accent5 14 4 2" xfId="2737"/>
    <cellStyle name="20% - Accent5 14 4 2 2" xfId="6900"/>
    <cellStyle name="20% - Accent5 14 4 2 2 2" xfId="15254"/>
    <cellStyle name="20% - Accent5 14 4 2 3" xfId="11092"/>
    <cellStyle name="20% - Accent5 14 4 3" xfId="5426"/>
    <cellStyle name="20% - Accent5 14 4 3 2" xfId="13780"/>
    <cellStyle name="20% - Accent5 14 4 4" xfId="9618"/>
    <cellStyle name="20% - Accent5 14 5" xfId="2738"/>
    <cellStyle name="20% - Accent5 14 5 2" xfId="6901"/>
    <cellStyle name="20% - Accent5 14 5 2 2" xfId="15255"/>
    <cellStyle name="20% - Accent5 14 5 3" xfId="11093"/>
    <cellStyle name="20% - Accent5 14 6" xfId="4390"/>
    <cellStyle name="20% - Accent5 14 6 2" xfId="12744"/>
    <cellStyle name="20% - Accent5 14 7" xfId="8582"/>
    <cellStyle name="20% - Accent5 15" xfId="238"/>
    <cellStyle name="20% - Accent5 15 2" xfId="480"/>
    <cellStyle name="20% - Accent5 15 2 2" xfId="993"/>
    <cellStyle name="20% - Accent5 15 2 2 2" xfId="2029"/>
    <cellStyle name="20% - Accent5 15 2 2 2 2" xfId="2739"/>
    <cellStyle name="20% - Accent5 15 2 2 2 2 2" xfId="6902"/>
    <cellStyle name="20% - Accent5 15 2 2 2 2 2 2" xfId="15256"/>
    <cellStyle name="20% - Accent5 15 2 2 2 2 3" xfId="11094"/>
    <cellStyle name="20% - Accent5 15 2 2 2 3" xfId="6192"/>
    <cellStyle name="20% - Accent5 15 2 2 2 3 2" xfId="14546"/>
    <cellStyle name="20% - Accent5 15 2 2 2 4" xfId="10384"/>
    <cellStyle name="20% - Accent5 15 2 2 3" xfId="2740"/>
    <cellStyle name="20% - Accent5 15 2 2 3 2" xfId="6903"/>
    <cellStyle name="20% - Accent5 15 2 2 3 2 2" xfId="15257"/>
    <cellStyle name="20% - Accent5 15 2 2 3 3" xfId="11095"/>
    <cellStyle name="20% - Accent5 15 2 2 4" xfId="5156"/>
    <cellStyle name="20% - Accent5 15 2 2 4 2" xfId="13510"/>
    <cellStyle name="20% - Accent5 15 2 2 5" xfId="9348"/>
    <cellStyle name="20% - Accent5 15 2 3" xfId="1517"/>
    <cellStyle name="20% - Accent5 15 2 3 2" xfId="2741"/>
    <cellStyle name="20% - Accent5 15 2 3 2 2" xfId="6904"/>
    <cellStyle name="20% - Accent5 15 2 3 2 2 2" xfId="15258"/>
    <cellStyle name="20% - Accent5 15 2 3 2 3" xfId="11096"/>
    <cellStyle name="20% - Accent5 15 2 3 3" xfId="5680"/>
    <cellStyle name="20% - Accent5 15 2 3 3 2" xfId="14034"/>
    <cellStyle name="20% - Accent5 15 2 3 4" xfId="9872"/>
    <cellStyle name="20% - Accent5 15 2 4" xfId="2742"/>
    <cellStyle name="20% - Accent5 15 2 4 2" xfId="6905"/>
    <cellStyle name="20% - Accent5 15 2 4 2 2" xfId="15259"/>
    <cellStyle name="20% - Accent5 15 2 4 3" xfId="11097"/>
    <cellStyle name="20% - Accent5 15 2 5" xfId="4644"/>
    <cellStyle name="20% - Accent5 15 2 5 2" xfId="12998"/>
    <cellStyle name="20% - Accent5 15 2 6" xfId="8836"/>
    <cellStyle name="20% - Accent5 15 3" xfId="753"/>
    <cellStyle name="20% - Accent5 15 3 2" xfId="1789"/>
    <cellStyle name="20% - Accent5 15 3 2 2" xfId="2743"/>
    <cellStyle name="20% - Accent5 15 3 2 2 2" xfId="6906"/>
    <cellStyle name="20% - Accent5 15 3 2 2 2 2" xfId="15260"/>
    <cellStyle name="20% - Accent5 15 3 2 2 3" xfId="11098"/>
    <cellStyle name="20% - Accent5 15 3 2 3" xfId="5952"/>
    <cellStyle name="20% - Accent5 15 3 2 3 2" xfId="14306"/>
    <cellStyle name="20% - Accent5 15 3 2 4" xfId="10144"/>
    <cellStyle name="20% - Accent5 15 3 3" xfId="2744"/>
    <cellStyle name="20% - Accent5 15 3 3 2" xfId="6907"/>
    <cellStyle name="20% - Accent5 15 3 3 2 2" xfId="15261"/>
    <cellStyle name="20% - Accent5 15 3 3 3" xfId="11099"/>
    <cellStyle name="20% - Accent5 15 3 4" xfId="4916"/>
    <cellStyle name="20% - Accent5 15 3 4 2" xfId="13270"/>
    <cellStyle name="20% - Accent5 15 3 5" xfId="9108"/>
    <cellStyle name="20% - Accent5 15 4" xfId="1277"/>
    <cellStyle name="20% - Accent5 15 4 2" xfId="2745"/>
    <cellStyle name="20% - Accent5 15 4 2 2" xfId="6908"/>
    <cellStyle name="20% - Accent5 15 4 2 2 2" xfId="15262"/>
    <cellStyle name="20% - Accent5 15 4 2 3" xfId="11100"/>
    <cellStyle name="20% - Accent5 15 4 3" xfId="5440"/>
    <cellStyle name="20% - Accent5 15 4 3 2" xfId="13794"/>
    <cellStyle name="20% - Accent5 15 4 4" xfId="9632"/>
    <cellStyle name="20% - Accent5 15 5" xfId="2746"/>
    <cellStyle name="20% - Accent5 15 5 2" xfId="6909"/>
    <cellStyle name="20% - Accent5 15 5 2 2" xfId="15263"/>
    <cellStyle name="20% - Accent5 15 5 3" xfId="11101"/>
    <cellStyle name="20% - Accent5 15 6" xfId="4404"/>
    <cellStyle name="20% - Accent5 15 6 2" xfId="12758"/>
    <cellStyle name="20% - Accent5 15 7" xfId="8596"/>
    <cellStyle name="20% - Accent5 16" xfId="252"/>
    <cellStyle name="20% - Accent5 16 2" xfId="494"/>
    <cellStyle name="20% - Accent5 16 2 2" xfId="1007"/>
    <cellStyle name="20% - Accent5 16 2 2 2" xfId="2043"/>
    <cellStyle name="20% - Accent5 16 2 2 2 2" xfId="2747"/>
    <cellStyle name="20% - Accent5 16 2 2 2 2 2" xfId="6910"/>
    <cellStyle name="20% - Accent5 16 2 2 2 2 2 2" xfId="15264"/>
    <cellStyle name="20% - Accent5 16 2 2 2 2 3" xfId="11102"/>
    <cellStyle name="20% - Accent5 16 2 2 2 3" xfId="6206"/>
    <cellStyle name="20% - Accent5 16 2 2 2 3 2" xfId="14560"/>
    <cellStyle name="20% - Accent5 16 2 2 2 4" xfId="10398"/>
    <cellStyle name="20% - Accent5 16 2 2 3" xfId="2748"/>
    <cellStyle name="20% - Accent5 16 2 2 3 2" xfId="6911"/>
    <cellStyle name="20% - Accent5 16 2 2 3 2 2" xfId="15265"/>
    <cellStyle name="20% - Accent5 16 2 2 3 3" xfId="11103"/>
    <cellStyle name="20% - Accent5 16 2 2 4" xfId="5170"/>
    <cellStyle name="20% - Accent5 16 2 2 4 2" xfId="13524"/>
    <cellStyle name="20% - Accent5 16 2 2 5" xfId="9362"/>
    <cellStyle name="20% - Accent5 16 2 3" xfId="1531"/>
    <cellStyle name="20% - Accent5 16 2 3 2" xfId="2749"/>
    <cellStyle name="20% - Accent5 16 2 3 2 2" xfId="6912"/>
    <cellStyle name="20% - Accent5 16 2 3 2 2 2" xfId="15266"/>
    <cellStyle name="20% - Accent5 16 2 3 2 3" xfId="11104"/>
    <cellStyle name="20% - Accent5 16 2 3 3" xfId="5694"/>
    <cellStyle name="20% - Accent5 16 2 3 3 2" xfId="14048"/>
    <cellStyle name="20% - Accent5 16 2 3 4" xfId="9886"/>
    <cellStyle name="20% - Accent5 16 2 4" xfId="2750"/>
    <cellStyle name="20% - Accent5 16 2 4 2" xfId="6913"/>
    <cellStyle name="20% - Accent5 16 2 4 2 2" xfId="15267"/>
    <cellStyle name="20% - Accent5 16 2 4 3" xfId="11105"/>
    <cellStyle name="20% - Accent5 16 2 5" xfId="4658"/>
    <cellStyle name="20% - Accent5 16 2 5 2" xfId="13012"/>
    <cellStyle name="20% - Accent5 16 2 6" xfId="8850"/>
    <cellStyle name="20% - Accent5 16 3" xfId="767"/>
    <cellStyle name="20% - Accent5 16 3 2" xfId="1803"/>
    <cellStyle name="20% - Accent5 16 3 2 2" xfId="2751"/>
    <cellStyle name="20% - Accent5 16 3 2 2 2" xfId="6914"/>
    <cellStyle name="20% - Accent5 16 3 2 2 2 2" xfId="15268"/>
    <cellStyle name="20% - Accent5 16 3 2 2 3" xfId="11106"/>
    <cellStyle name="20% - Accent5 16 3 2 3" xfId="5966"/>
    <cellStyle name="20% - Accent5 16 3 2 3 2" xfId="14320"/>
    <cellStyle name="20% - Accent5 16 3 2 4" xfId="10158"/>
    <cellStyle name="20% - Accent5 16 3 3" xfId="2752"/>
    <cellStyle name="20% - Accent5 16 3 3 2" xfId="6915"/>
    <cellStyle name="20% - Accent5 16 3 3 2 2" xfId="15269"/>
    <cellStyle name="20% - Accent5 16 3 3 3" xfId="11107"/>
    <cellStyle name="20% - Accent5 16 3 4" xfId="4930"/>
    <cellStyle name="20% - Accent5 16 3 4 2" xfId="13284"/>
    <cellStyle name="20% - Accent5 16 3 5" xfId="9122"/>
    <cellStyle name="20% - Accent5 16 4" xfId="1291"/>
    <cellStyle name="20% - Accent5 16 4 2" xfId="2753"/>
    <cellStyle name="20% - Accent5 16 4 2 2" xfId="6916"/>
    <cellStyle name="20% - Accent5 16 4 2 2 2" xfId="15270"/>
    <cellStyle name="20% - Accent5 16 4 2 3" xfId="11108"/>
    <cellStyle name="20% - Accent5 16 4 3" xfId="5454"/>
    <cellStyle name="20% - Accent5 16 4 3 2" xfId="13808"/>
    <cellStyle name="20% - Accent5 16 4 4" xfId="9646"/>
    <cellStyle name="20% - Accent5 16 5" xfId="2754"/>
    <cellStyle name="20% - Accent5 16 5 2" xfId="6917"/>
    <cellStyle name="20% - Accent5 16 5 2 2" xfId="15271"/>
    <cellStyle name="20% - Accent5 16 5 3" xfId="11109"/>
    <cellStyle name="20% - Accent5 16 6" xfId="4418"/>
    <cellStyle name="20% - Accent5 16 6 2" xfId="12772"/>
    <cellStyle name="20% - Accent5 16 7" xfId="8610"/>
    <cellStyle name="20% - Accent5 17" xfId="268"/>
    <cellStyle name="20% - Accent5 17 2" xfId="508"/>
    <cellStyle name="20% - Accent5 17 2 2" xfId="1021"/>
    <cellStyle name="20% - Accent5 17 2 2 2" xfId="2057"/>
    <cellStyle name="20% - Accent5 17 2 2 2 2" xfId="2755"/>
    <cellStyle name="20% - Accent5 17 2 2 2 2 2" xfId="6918"/>
    <cellStyle name="20% - Accent5 17 2 2 2 2 2 2" xfId="15272"/>
    <cellStyle name="20% - Accent5 17 2 2 2 2 3" xfId="11110"/>
    <cellStyle name="20% - Accent5 17 2 2 2 3" xfId="6220"/>
    <cellStyle name="20% - Accent5 17 2 2 2 3 2" xfId="14574"/>
    <cellStyle name="20% - Accent5 17 2 2 2 4" xfId="10412"/>
    <cellStyle name="20% - Accent5 17 2 2 3" xfId="2756"/>
    <cellStyle name="20% - Accent5 17 2 2 3 2" xfId="6919"/>
    <cellStyle name="20% - Accent5 17 2 2 3 2 2" xfId="15273"/>
    <cellStyle name="20% - Accent5 17 2 2 3 3" xfId="11111"/>
    <cellStyle name="20% - Accent5 17 2 2 4" xfId="5184"/>
    <cellStyle name="20% - Accent5 17 2 2 4 2" xfId="13538"/>
    <cellStyle name="20% - Accent5 17 2 2 5" xfId="9376"/>
    <cellStyle name="20% - Accent5 17 2 3" xfId="1545"/>
    <cellStyle name="20% - Accent5 17 2 3 2" xfId="2757"/>
    <cellStyle name="20% - Accent5 17 2 3 2 2" xfId="6920"/>
    <cellStyle name="20% - Accent5 17 2 3 2 2 2" xfId="15274"/>
    <cellStyle name="20% - Accent5 17 2 3 2 3" xfId="11112"/>
    <cellStyle name="20% - Accent5 17 2 3 3" xfId="5708"/>
    <cellStyle name="20% - Accent5 17 2 3 3 2" xfId="14062"/>
    <cellStyle name="20% - Accent5 17 2 3 4" xfId="9900"/>
    <cellStyle name="20% - Accent5 17 2 4" xfId="2758"/>
    <cellStyle name="20% - Accent5 17 2 4 2" xfId="6921"/>
    <cellStyle name="20% - Accent5 17 2 4 2 2" xfId="15275"/>
    <cellStyle name="20% - Accent5 17 2 4 3" xfId="11113"/>
    <cellStyle name="20% - Accent5 17 2 5" xfId="4672"/>
    <cellStyle name="20% - Accent5 17 2 5 2" xfId="13026"/>
    <cellStyle name="20% - Accent5 17 2 6" xfId="8864"/>
    <cellStyle name="20% - Accent5 17 3" xfId="781"/>
    <cellStyle name="20% - Accent5 17 3 2" xfId="1817"/>
    <cellStyle name="20% - Accent5 17 3 2 2" xfId="2759"/>
    <cellStyle name="20% - Accent5 17 3 2 2 2" xfId="6922"/>
    <cellStyle name="20% - Accent5 17 3 2 2 2 2" xfId="15276"/>
    <cellStyle name="20% - Accent5 17 3 2 2 3" xfId="11114"/>
    <cellStyle name="20% - Accent5 17 3 2 3" xfId="5980"/>
    <cellStyle name="20% - Accent5 17 3 2 3 2" xfId="14334"/>
    <cellStyle name="20% - Accent5 17 3 2 4" xfId="10172"/>
    <cellStyle name="20% - Accent5 17 3 3" xfId="2760"/>
    <cellStyle name="20% - Accent5 17 3 3 2" xfId="6923"/>
    <cellStyle name="20% - Accent5 17 3 3 2 2" xfId="15277"/>
    <cellStyle name="20% - Accent5 17 3 3 3" xfId="11115"/>
    <cellStyle name="20% - Accent5 17 3 4" xfId="4944"/>
    <cellStyle name="20% - Accent5 17 3 4 2" xfId="13298"/>
    <cellStyle name="20% - Accent5 17 3 5" xfId="9136"/>
    <cellStyle name="20% - Accent5 17 4" xfId="1305"/>
    <cellStyle name="20% - Accent5 17 4 2" xfId="2761"/>
    <cellStyle name="20% - Accent5 17 4 2 2" xfId="6924"/>
    <cellStyle name="20% - Accent5 17 4 2 2 2" xfId="15278"/>
    <cellStyle name="20% - Accent5 17 4 2 3" xfId="11116"/>
    <cellStyle name="20% - Accent5 17 4 3" xfId="5468"/>
    <cellStyle name="20% - Accent5 17 4 3 2" xfId="13822"/>
    <cellStyle name="20% - Accent5 17 4 4" xfId="9660"/>
    <cellStyle name="20% - Accent5 17 5" xfId="2762"/>
    <cellStyle name="20% - Accent5 17 5 2" xfId="6925"/>
    <cellStyle name="20% - Accent5 17 5 2 2" xfId="15279"/>
    <cellStyle name="20% - Accent5 17 5 3" xfId="11117"/>
    <cellStyle name="20% - Accent5 17 6" xfId="4432"/>
    <cellStyle name="20% - Accent5 17 6 2" xfId="12786"/>
    <cellStyle name="20% - Accent5 17 7" xfId="8624"/>
    <cellStyle name="20% - Accent5 18" xfId="276"/>
    <cellStyle name="20% - Accent5 18 2" xfId="789"/>
    <cellStyle name="20% - Accent5 18 2 2" xfId="1825"/>
    <cellStyle name="20% - Accent5 18 2 2 2" xfId="2763"/>
    <cellStyle name="20% - Accent5 18 2 2 2 2" xfId="6926"/>
    <cellStyle name="20% - Accent5 18 2 2 2 2 2" xfId="15280"/>
    <cellStyle name="20% - Accent5 18 2 2 2 3" xfId="11118"/>
    <cellStyle name="20% - Accent5 18 2 2 3" xfId="5988"/>
    <cellStyle name="20% - Accent5 18 2 2 3 2" xfId="14342"/>
    <cellStyle name="20% - Accent5 18 2 2 4" xfId="10180"/>
    <cellStyle name="20% - Accent5 18 2 3" xfId="2764"/>
    <cellStyle name="20% - Accent5 18 2 3 2" xfId="6927"/>
    <cellStyle name="20% - Accent5 18 2 3 2 2" xfId="15281"/>
    <cellStyle name="20% - Accent5 18 2 3 3" xfId="11119"/>
    <cellStyle name="20% - Accent5 18 2 4" xfId="4952"/>
    <cellStyle name="20% - Accent5 18 2 4 2" xfId="13306"/>
    <cellStyle name="20% - Accent5 18 2 5" xfId="9144"/>
    <cellStyle name="20% - Accent5 18 3" xfId="1313"/>
    <cellStyle name="20% - Accent5 18 3 2" xfId="2765"/>
    <cellStyle name="20% - Accent5 18 3 2 2" xfId="6928"/>
    <cellStyle name="20% - Accent5 18 3 2 2 2" xfId="15282"/>
    <cellStyle name="20% - Accent5 18 3 2 3" xfId="11120"/>
    <cellStyle name="20% - Accent5 18 3 3" xfId="5476"/>
    <cellStyle name="20% - Accent5 18 3 3 2" xfId="13830"/>
    <cellStyle name="20% - Accent5 18 3 4" xfId="9668"/>
    <cellStyle name="20% - Accent5 18 4" xfId="2766"/>
    <cellStyle name="20% - Accent5 18 4 2" xfId="6929"/>
    <cellStyle name="20% - Accent5 18 4 2 2" xfId="15283"/>
    <cellStyle name="20% - Accent5 18 4 3" xfId="11121"/>
    <cellStyle name="20% - Accent5 18 5" xfId="4440"/>
    <cellStyle name="20% - Accent5 18 5 2" xfId="12794"/>
    <cellStyle name="20% - Accent5 18 6" xfId="8632"/>
    <cellStyle name="20% - Accent5 19" xfId="524"/>
    <cellStyle name="20% - Accent5 19 2" xfId="1037"/>
    <cellStyle name="20% - Accent5 19 2 2" xfId="2073"/>
    <cellStyle name="20% - Accent5 19 2 2 2" xfId="2767"/>
    <cellStyle name="20% - Accent5 19 2 2 2 2" xfId="6930"/>
    <cellStyle name="20% - Accent5 19 2 2 2 2 2" xfId="15284"/>
    <cellStyle name="20% - Accent5 19 2 2 2 3" xfId="11122"/>
    <cellStyle name="20% - Accent5 19 2 2 3" xfId="6236"/>
    <cellStyle name="20% - Accent5 19 2 2 3 2" xfId="14590"/>
    <cellStyle name="20% - Accent5 19 2 2 4" xfId="10428"/>
    <cellStyle name="20% - Accent5 19 2 3" xfId="2768"/>
    <cellStyle name="20% - Accent5 19 2 3 2" xfId="6931"/>
    <cellStyle name="20% - Accent5 19 2 3 2 2" xfId="15285"/>
    <cellStyle name="20% - Accent5 19 2 3 3" xfId="11123"/>
    <cellStyle name="20% - Accent5 19 2 4" xfId="5200"/>
    <cellStyle name="20% - Accent5 19 2 4 2" xfId="13554"/>
    <cellStyle name="20% - Accent5 19 2 5" xfId="9392"/>
    <cellStyle name="20% - Accent5 19 3" xfId="1561"/>
    <cellStyle name="20% - Accent5 19 3 2" xfId="2769"/>
    <cellStyle name="20% - Accent5 19 3 2 2" xfId="6932"/>
    <cellStyle name="20% - Accent5 19 3 2 2 2" xfId="15286"/>
    <cellStyle name="20% - Accent5 19 3 2 3" xfId="11124"/>
    <cellStyle name="20% - Accent5 19 3 3" xfId="5724"/>
    <cellStyle name="20% - Accent5 19 3 3 2" xfId="14078"/>
    <cellStyle name="20% - Accent5 19 3 4" xfId="9916"/>
    <cellStyle name="20% - Accent5 19 4" xfId="2770"/>
    <cellStyle name="20% - Accent5 19 4 2" xfId="6933"/>
    <cellStyle name="20% - Accent5 19 4 2 2" xfId="15287"/>
    <cellStyle name="20% - Accent5 19 4 3" xfId="11125"/>
    <cellStyle name="20% - Accent5 19 5" xfId="4688"/>
    <cellStyle name="20% - Accent5 19 5 2" xfId="13042"/>
    <cellStyle name="20% - Accent5 19 6" xfId="8880"/>
    <cellStyle name="20% - Accent5 2" xfId="53"/>
    <cellStyle name="20% - Accent5 2 2" xfId="296"/>
    <cellStyle name="20% - Accent5 2 2 2" xfId="809"/>
    <cellStyle name="20% - Accent5 2 2 2 2" xfId="1845"/>
    <cellStyle name="20% - Accent5 2 2 2 2 2" xfId="2771"/>
    <cellStyle name="20% - Accent5 2 2 2 2 2 2" xfId="6934"/>
    <cellStyle name="20% - Accent5 2 2 2 2 2 2 2" xfId="15288"/>
    <cellStyle name="20% - Accent5 2 2 2 2 2 3" xfId="11126"/>
    <cellStyle name="20% - Accent5 2 2 2 2 3" xfId="6008"/>
    <cellStyle name="20% - Accent5 2 2 2 2 3 2" xfId="14362"/>
    <cellStyle name="20% - Accent5 2 2 2 2 4" xfId="10200"/>
    <cellStyle name="20% - Accent5 2 2 2 3" xfId="2772"/>
    <cellStyle name="20% - Accent5 2 2 2 3 2" xfId="6935"/>
    <cellStyle name="20% - Accent5 2 2 2 3 2 2" xfId="15289"/>
    <cellStyle name="20% - Accent5 2 2 2 3 3" xfId="11127"/>
    <cellStyle name="20% - Accent5 2 2 2 4" xfId="4972"/>
    <cellStyle name="20% - Accent5 2 2 2 4 2" xfId="13326"/>
    <cellStyle name="20% - Accent5 2 2 2 5" xfId="9164"/>
    <cellStyle name="20% - Accent5 2 2 3" xfId="1333"/>
    <cellStyle name="20% - Accent5 2 2 3 2" xfId="2773"/>
    <cellStyle name="20% - Accent5 2 2 3 2 2" xfId="6936"/>
    <cellStyle name="20% - Accent5 2 2 3 2 2 2" xfId="15290"/>
    <cellStyle name="20% - Accent5 2 2 3 2 3" xfId="11128"/>
    <cellStyle name="20% - Accent5 2 2 3 3" xfId="5496"/>
    <cellStyle name="20% - Accent5 2 2 3 3 2" xfId="13850"/>
    <cellStyle name="20% - Accent5 2 2 3 4" xfId="9688"/>
    <cellStyle name="20% - Accent5 2 2 4" xfId="2774"/>
    <cellStyle name="20% - Accent5 2 2 4 2" xfId="6937"/>
    <cellStyle name="20% - Accent5 2 2 4 2 2" xfId="15291"/>
    <cellStyle name="20% - Accent5 2 2 4 3" xfId="11129"/>
    <cellStyle name="20% - Accent5 2 2 5" xfId="4460"/>
    <cellStyle name="20% - Accent5 2 2 5 2" xfId="12814"/>
    <cellStyle name="20% - Accent5 2 2 6" xfId="8652"/>
    <cellStyle name="20% - Accent5 2 3" xfId="569"/>
    <cellStyle name="20% - Accent5 2 3 2" xfId="1605"/>
    <cellStyle name="20% - Accent5 2 3 2 2" xfId="2775"/>
    <cellStyle name="20% - Accent5 2 3 2 2 2" xfId="6938"/>
    <cellStyle name="20% - Accent5 2 3 2 2 2 2" xfId="15292"/>
    <cellStyle name="20% - Accent5 2 3 2 2 3" xfId="11130"/>
    <cellStyle name="20% - Accent5 2 3 2 3" xfId="5768"/>
    <cellStyle name="20% - Accent5 2 3 2 3 2" xfId="14122"/>
    <cellStyle name="20% - Accent5 2 3 2 4" xfId="9960"/>
    <cellStyle name="20% - Accent5 2 3 3" xfId="2776"/>
    <cellStyle name="20% - Accent5 2 3 3 2" xfId="6939"/>
    <cellStyle name="20% - Accent5 2 3 3 2 2" xfId="15293"/>
    <cellStyle name="20% - Accent5 2 3 3 3" xfId="11131"/>
    <cellStyle name="20% - Accent5 2 3 4" xfId="4732"/>
    <cellStyle name="20% - Accent5 2 3 4 2" xfId="13086"/>
    <cellStyle name="20% - Accent5 2 3 5" xfId="8924"/>
    <cellStyle name="20% - Accent5 2 4" xfId="1093"/>
    <cellStyle name="20% - Accent5 2 4 2" xfId="2777"/>
    <cellStyle name="20% - Accent5 2 4 2 2" xfId="6940"/>
    <cellStyle name="20% - Accent5 2 4 2 2 2" xfId="15294"/>
    <cellStyle name="20% - Accent5 2 4 2 3" xfId="11132"/>
    <cellStyle name="20% - Accent5 2 4 3" xfId="5256"/>
    <cellStyle name="20% - Accent5 2 4 3 2" xfId="13610"/>
    <cellStyle name="20% - Accent5 2 4 4" xfId="9448"/>
    <cellStyle name="20% - Accent5 2 5" xfId="2778"/>
    <cellStyle name="20% - Accent5 2 5 2" xfId="6941"/>
    <cellStyle name="20% - Accent5 2 5 2 2" xfId="15295"/>
    <cellStyle name="20% - Accent5 2 5 3" xfId="11133"/>
    <cellStyle name="20% - Accent5 2 6" xfId="4220"/>
    <cellStyle name="20% - Accent5 2 6 2" xfId="12574"/>
    <cellStyle name="20% - Accent5 2 7" xfId="8412"/>
    <cellStyle name="20% - Accent5 20" xfId="538"/>
    <cellStyle name="20% - Accent5 20 2" xfId="1051"/>
    <cellStyle name="20% - Accent5 20 2 2" xfId="2087"/>
    <cellStyle name="20% - Accent5 20 2 2 2" xfId="2779"/>
    <cellStyle name="20% - Accent5 20 2 2 2 2" xfId="6942"/>
    <cellStyle name="20% - Accent5 20 2 2 2 2 2" xfId="15296"/>
    <cellStyle name="20% - Accent5 20 2 2 2 3" xfId="11134"/>
    <cellStyle name="20% - Accent5 20 2 2 3" xfId="6250"/>
    <cellStyle name="20% - Accent5 20 2 2 3 2" xfId="14604"/>
    <cellStyle name="20% - Accent5 20 2 2 4" xfId="10442"/>
    <cellStyle name="20% - Accent5 20 2 3" xfId="2780"/>
    <cellStyle name="20% - Accent5 20 2 3 2" xfId="6943"/>
    <cellStyle name="20% - Accent5 20 2 3 2 2" xfId="15297"/>
    <cellStyle name="20% - Accent5 20 2 3 3" xfId="11135"/>
    <cellStyle name="20% - Accent5 20 2 4" xfId="5214"/>
    <cellStyle name="20% - Accent5 20 2 4 2" xfId="13568"/>
    <cellStyle name="20% - Accent5 20 2 5" xfId="9406"/>
    <cellStyle name="20% - Accent5 20 3" xfId="1575"/>
    <cellStyle name="20% - Accent5 20 3 2" xfId="2781"/>
    <cellStyle name="20% - Accent5 20 3 2 2" xfId="6944"/>
    <cellStyle name="20% - Accent5 20 3 2 2 2" xfId="15298"/>
    <cellStyle name="20% - Accent5 20 3 2 3" xfId="11136"/>
    <cellStyle name="20% - Accent5 20 3 3" xfId="5738"/>
    <cellStyle name="20% - Accent5 20 3 3 2" xfId="14092"/>
    <cellStyle name="20% - Accent5 20 3 4" xfId="9930"/>
    <cellStyle name="20% - Accent5 20 4" xfId="2782"/>
    <cellStyle name="20% - Accent5 20 4 2" xfId="6945"/>
    <cellStyle name="20% - Accent5 20 4 2 2" xfId="15299"/>
    <cellStyle name="20% - Accent5 20 4 3" xfId="11137"/>
    <cellStyle name="20% - Accent5 20 5" xfId="4702"/>
    <cellStyle name="20% - Accent5 20 5 2" xfId="13056"/>
    <cellStyle name="20% - Accent5 20 6" xfId="8894"/>
    <cellStyle name="20% - Accent5 21" xfId="1065"/>
    <cellStyle name="20% - Accent5 21 2" xfId="2101"/>
    <cellStyle name="20% - Accent5 21 2 2" xfId="2783"/>
    <cellStyle name="20% - Accent5 21 2 2 2" xfId="6946"/>
    <cellStyle name="20% - Accent5 21 2 2 2 2" xfId="15300"/>
    <cellStyle name="20% - Accent5 21 2 2 3" xfId="11138"/>
    <cellStyle name="20% - Accent5 21 2 3" xfId="6264"/>
    <cellStyle name="20% - Accent5 21 2 3 2" xfId="14618"/>
    <cellStyle name="20% - Accent5 21 2 4" xfId="10456"/>
    <cellStyle name="20% - Accent5 21 3" xfId="2784"/>
    <cellStyle name="20% - Accent5 21 3 2" xfId="6947"/>
    <cellStyle name="20% - Accent5 21 3 2 2" xfId="15301"/>
    <cellStyle name="20% - Accent5 21 3 3" xfId="11139"/>
    <cellStyle name="20% - Accent5 21 4" xfId="5228"/>
    <cellStyle name="20% - Accent5 21 4 2" xfId="13582"/>
    <cellStyle name="20% - Accent5 21 5" xfId="9420"/>
    <cellStyle name="20% - Accent5 22" xfId="552"/>
    <cellStyle name="20% - Accent5 22 2" xfId="1589"/>
    <cellStyle name="20% - Accent5 22 2 2" xfId="2785"/>
    <cellStyle name="20% - Accent5 22 2 2 2" xfId="6948"/>
    <cellStyle name="20% - Accent5 22 2 2 2 2" xfId="15302"/>
    <cellStyle name="20% - Accent5 22 2 2 3" xfId="11140"/>
    <cellStyle name="20% - Accent5 22 2 3" xfId="5752"/>
    <cellStyle name="20% - Accent5 22 2 3 2" xfId="14106"/>
    <cellStyle name="20% - Accent5 22 2 4" xfId="9944"/>
    <cellStyle name="20% - Accent5 22 3" xfId="2786"/>
    <cellStyle name="20% - Accent5 22 3 2" xfId="6949"/>
    <cellStyle name="20% - Accent5 22 3 2 2" xfId="15303"/>
    <cellStyle name="20% - Accent5 22 3 3" xfId="11141"/>
    <cellStyle name="20% - Accent5 22 4" xfId="4716"/>
    <cellStyle name="20% - Accent5 22 4 2" xfId="13070"/>
    <cellStyle name="20% - Accent5 22 5" xfId="8908"/>
    <cellStyle name="20% - Accent5 23" xfId="1073"/>
    <cellStyle name="20% - Accent5 23 2" xfId="2787"/>
    <cellStyle name="20% - Accent5 23 2 2" xfId="6950"/>
    <cellStyle name="20% - Accent5 23 2 2 2" xfId="15304"/>
    <cellStyle name="20% - Accent5 23 2 3" xfId="11142"/>
    <cellStyle name="20% - Accent5 23 3" xfId="5236"/>
    <cellStyle name="20% - Accent5 23 3 2" xfId="13590"/>
    <cellStyle name="20% - Accent5 23 4" xfId="9428"/>
    <cellStyle name="20% - Accent5 24" xfId="2115"/>
    <cellStyle name="20% - Accent5 24 2" xfId="6278"/>
    <cellStyle name="20% - Accent5 24 2 2" xfId="14632"/>
    <cellStyle name="20% - Accent5 24 3" xfId="10470"/>
    <cellStyle name="20% - Accent5 25" xfId="4190"/>
    <cellStyle name="20% - Accent5 25 2" xfId="8353"/>
    <cellStyle name="20% - Accent5 25 2 2" xfId="16707"/>
    <cellStyle name="20% - Accent5 25 3" xfId="12545"/>
    <cellStyle name="20% - Accent5 26" xfId="4203"/>
    <cellStyle name="20% - Accent5 26 2" xfId="12558"/>
    <cellStyle name="20% - Accent5 27" xfId="8367"/>
    <cellStyle name="20% - Accent5 27 2" xfId="16721"/>
    <cellStyle name="20% - Accent5 28" xfId="8381"/>
    <cellStyle name="20% - Accent5 28 2" xfId="16735"/>
    <cellStyle name="20% - Accent5 29" xfId="8395"/>
    <cellStyle name="20% - Accent5 3" xfId="67"/>
    <cellStyle name="20% - Accent5 3 2" xfId="310"/>
    <cellStyle name="20% - Accent5 3 2 2" xfId="823"/>
    <cellStyle name="20% - Accent5 3 2 2 2" xfId="1859"/>
    <cellStyle name="20% - Accent5 3 2 2 2 2" xfId="2788"/>
    <cellStyle name="20% - Accent5 3 2 2 2 2 2" xfId="6951"/>
    <cellStyle name="20% - Accent5 3 2 2 2 2 2 2" xfId="15305"/>
    <cellStyle name="20% - Accent5 3 2 2 2 2 3" xfId="11143"/>
    <cellStyle name="20% - Accent5 3 2 2 2 3" xfId="6022"/>
    <cellStyle name="20% - Accent5 3 2 2 2 3 2" xfId="14376"/>
    <cellStyle name="20% - Accent5 3 2 2 2 4" xfId="10214"/>
    <cellStyle name="20% - Accent5 3 2 2 3" xfId="2789"/>
    <cellStyle name="20% - Accent5 3 2 2 3 2" xfId="6952"/>
    <cellStyle name="20% - Accent5 3 2 2 3 2 2" xfId="15306"/>
    <cellStyle name="20% - Accent5 3 2 2 3 3" xfId="11144"/>
    <cellStyle name="20% - Accent5 3 2 2 4" xfId="4986"/>
    <cellStyle name="20% - Accent5 3 2 2 4 2" xfId="13340"/>
    <cellStyle name="20% - Accent5 3 2 2 5" xfId="9178"/>
    <cellStyle name="20% - Accent5 3 2 3" xfId="1347"/>
    <cellStyle name="20% - Accent5 3 2 3 2" xfId="2790"/>
    <cellStyle name="20% - Accent5 3 2 3 2 2" xfId="6953"/>
    <cellStyle name="20% - Accent5 3 2 3 2 2 2" xfId="15307"/>
    <cellStyle name="20% - Accent5 3 2 3 2 3" xfId="11145"/>
    <cellStyle name="20% - Accent5 3 2 3 3" xfId="5510"/>
    <cellStyle name="20% - Accent5 3 2 3 3 2" xfId="13864"/>
    <cellStyle name="20% - Accent5 3 2 3 4" xfId="9702"/>
    <cellStyle name="20% - Accent5 3 2 4" xfId="2791"/>
    <cellStyle name="20% - Accent5 3 2 4 2" xfId="6954"/>
    <cellStyle name="20% - Accent5 3 2 4 2 2" xfId="15308"/>
    <cellStyle name="20% - Accent5 3 2 4 3" xfId="11146"/>
    <cellStyle name="20% - Accent5 3 2 5" xfId="4474"/>
    <cellStyle name="20% - Accent5 3 2 5 2" xfId="12828"/>
    <cellStyle name="20% - Accent5 3 2 6" xfId="8666"/>
    <cellStyle name="20% - Accent5 3 3" xfId="583"/>
    <cellStyle name="20% - Accent5 3 3 2" xfId="1619"/>
    <cellStyle name="20% - Accent5 3 3 2 2" xfId="2792"/>
    <cellStyle name="20% - Accent5 3 3 2 2 2" xfId="6955"/>
    <cellStyle name="20% - Accent5 3 3 2 2 2 2" xfId="15309"/>
    <cellStyle name="20% - Accent5 3 3 2 2 3" xfId="11147"/>
    <cellStyle name="20% - Accent5 3 3 2 3" xfId="5782"/>
    <cellStyle name="20% - Accent5 3 3 2 3 2" xfId="14136"/>
    <cellStyle name="20% - Accent5 3 3 2 4" xfId="9974"/>
    <cellStyle name="20% - Accent5 3 3 3" xfId="2793"/>
    <cellStyle name="20% - Accent5 3 3 3 2" xfId="6956"/>
    <cellStyle name="20% - Accent5 3 3 3 2 2" xfId="15310"/>
    <cellStyle name="20% - Accent5 3 3 3 3" xfId="11148"/>
    <cellStyle name="20% - Accent5 3 3 4" xfId="4746"/>
    <cellStyle name="20% - Accent5 3 3 4 2" xfId="13100"/>
    <cellStyle name="20% - Accent5 3 3 5" xfId="8938"/>
    <cellStyle name="20% - Accent5 3 4" xfId="1107"/>
    <cellStyle name="20% - Accent5 3 4 2" xfId="2794"/>
    <cellStyle name="20% - Accent5 3 4 2 2" xfId="6957"/>
    <cellStyle name="20% - Accent5 3 4 2 2 2" xfId="15311"/>
    <cellStyle name="20% - Accent5 3 4 2 3" xfId="11149"/>
    <cellStyle name="20% - Accent5 3 4 3" xfId="5270"/>
    <cellStyle name="20% - Accent5 3 4 3 2" xfId="13624"/>
    <cellStyle name="20% - Accent5 3 4 4" xfId="9462"/>
    <cellStyle name="20% - Accent5 3 5" xfId="2795"/>
    <cellStyle name="20% - Accent5 3 5 2" xfId="6958"/>
    <cellStyle name="20% - Accent5 3 5 2 2" xfId="15312"/>
    <cellStyle name="20% - Accent5 3 5 3" xfId="11150"/>
    <cellStyle name="20% - Accent5 3 6" xfId="4234"/>
    <cellStyle name="20% - Accent5 3 6 2" xfId="12588"/>
    <cellStyle name="20% - Accent5 3 7" xfId="8426"/>
    <cellStyle name="20% - Accent5 4" xfId="81"/>
    <cellStyle name="20% - Accent5 4 2" xfId="324"/>
    <cellStyle name="20% - Accent5 4 2 2" xfId="837"/>
    <cellStyle name="20% - Accent5 4 2 2 2" xfId="1873"/>
    <cellStyle name="20% - Accent5 4 2 2 2 2" xfId="2796"/>
    <cellStyle name="20% - Accent5 4 2 2 2 2 2" xfId="6959"/>
    <cellStyle name="20% - Accent5 4 2 2 2 2 2 2" xfId="15313"/>
    <cellStyle name="20% - Accent5 4 2 2 2 2 3" xfId="11151"/>
    <cellStyle name="20% - Accent5 4 2 2 2 3" xfId="6036"/>
    <cellStyle name="20% - Accent5 4 2 2 2 3 2" xfId="14390"/>
    <cellStyle name="20% - Accent5 4 2 2 2 4" xfId="10228"/>
    <cellStyle name="20% - Accent5 4 2 2 3" xfId="2797"/>
    <cellStyle name="20% - Accent5 4 2 2 3 2" xfId="6960"/>
    <cellStyle name="20% - Accent5 4 2 2 3 2 2" xfId="15314"/>
    <cellStyle name="20% - Accent5 4 2 2 3 3" xfId="11152"/>
    <cellStyle name="20% - Accent5 4 2 2 4" xfId="5000"/>
    <cellStyle name="20% - Accent5 4 2 2 4 2" xfId="13354"/>
    <cellStyle name="20% - Accent5 4 2 2 5" xfId="9192"/>
    <cellStyle name="20% - Accent5 4 2 3" xfId="1361"/>
    <cellStyle name="20% - Accent5 4 2 3 2" xfId="2798"/>
    <cellStyle name="20% - Accent5 4 2 3 2 2" xfId="6961"/>
    <cellStyle name="20% - Accent5 4 2 3 2 2 2" xfId="15315"/>
    <cellStyle name="20% - Accent5 4 2 3 2 3" xfId="11153"/>
    <cellStyle name="20% - Accent5 4 2 3 3" xfId="5524"/>
    <cellStyle name="20% - Accent5 4 2 3 3 2" xfId="13878"/>
    <cellStyle name="20% - Accent5 4 2 3 4" xfId="9716"/>
    <cellStyle name="20% - Accent5 4 2 4" xfId="2799"/>
    <cellStyle name="20% - Accent5 4 2 4 2" xfId="6962"/>
    <cellStyle name="20% - Accent5 4 2 4 2 2" xfId="15316"/>
    <cellStyle name="20% - Accent5 4 2 4 3" xfId="11154"/>
    <cellStyle name="20% - Accent5 4 2 5" xfId="4488"/>
    <cellStyle name="20% - Accent5 4 2 5 2" xfId="12842"/>
    <cellStyle name="20% - Accent5 4 2 6" xfId="8680"/>
    <cellStyle name="20% - Accent5 4 3" xfId="597"/>
    <cellStyle name="20% - Accent5 4 3 2" xfId="1633"/>
    <cellStyle name="20% - Accent5 4 3 2 2" xfId="2800"/>
    <cellStyle name="20% - Accent5 4 3 2 2 2" xfId="6963"/>
    <cellStyle name="20% - Accent5 4 3 2 2 2 2" xfId="15317"/>
    <cellStyle name="20% - Accent5 4 3 2 2 3" xfId="11155"/>
    <cellStyle name="20% - Accent5 4 3 2 3" xfId="5796"/>
    <cellStyle name="20% - Accent5 4 3 2 3 2" xfId="14150"/>
    <cellStyle name="20% - Accent5 4 3 2 4" xfId="9988"/>
    <cellStyle name="20% - Accent5 4 3 3" xfId="2801"/>
    <cellStyle name="20% - Accent5 4 3 3 2" xfId="6964"/>
    <cellStyle name="20% - Accent5 4 3 3 2 2" xfId="15318"/>
    <cellStyle name="20% - Accent5 4 3 3 3" xfId="11156"/>
    <cellStyle name="20% - Accent5 4 3 4" xfId="4760"/>
    <cellStyle name="20% - Accent5 4 3 4 2" xfId="13114"/>
    <cellStyle name="20% - Accent5 4 3 5" xfId="8952"/>
    <cellStyle name="20% - Accent5 4 4" xfId="1121"/>
    <cellStyle name="20% - Accent5 4 4 2" xfId="2802"/>
    <cellStyle name="20% - Accent5 4 4 2 2" xfId="6965"/>
    <cellStyle name="20% - Accent5 4 4 2 2 2" xfId="15319"/>
    <cellStyle name="20% - Accent5 4 4 2 3" xfId="11157"/>
    <cellStyle name="20% - Accent5 4 4 3" xfId="5284"/>
    <cellStyle name="20% - Accent5 4 4 3 2" xfId="13638"/>
    <cellStyle name="20% - Accent5 4 4 4" xfId="9476"/>
    <cellStyle name="20% - Accent5 4 5" xfId="2803"/>
    <cellStyle name="20% - Accent5 4 5 2" xfId="6966"/>
    <cellStyle name="20% - Accent5 4 5 2 2" xfId="15320"/>
    <cellStyle name="20% - Accent5 4 5 3" xfId="11158"/>
    <cellStyle name="20% - Accent5 4 6" xfId="4248"/>
    <cellStyle name="20% - Accent5 4 6 2" xfId="12602"/>
    <cellStyle name="20% - Accent5 4 7" xfId="8440"/>
    <cellStyle name="20% - Accent5 5" xfId="95"/>
    <cellStyle name="20% - Accent5 5 2" xfId="338"/>
    <cellStyle name="20% - Accent5 5 2 2" xfId="851"/>
    <cellStyle name="20% - Accent5 5 2 2 2" xfId="1887"/>
    <cellStyle name="20% - Accent5 5 2 2 2 2" xfId="2804"/>
    <cellStyle name="20% - Accent5 5 2 2 2 2 2" xfId="6967"/>
    <cellStyle name="20% - Accent5 5 2 2 2 2 2 2" xfId="15321"/>
    <cellStyle name="20% - Accent5 5 2 2 2 2 3" xfId="11159"/>
    <cellStyle name="20% - Accent5 5 2 2 2 3" xfId="6050"/>
    <cellStyle name="20% - Accent5 5 2 2 2 3 2" xfId="14404"/>
    <cellStyle name="20% - Accent5 5 2 2 2 4" xfId="10242"/>
    <cellStyle name="20% - Accent5 5 2 2 3" xfId="2805"/>
    <cellStyle name="20% - Accent5 5 2 2 3 2" xfId="6968"/>
    <cellStyle name="20% - Accent5 5 2 2 3 2 2" xfId="15322"/>
    <cellStyle name="20% - Accent5 5 2 2 3 3" xfId="11160"/>
    <cellStyle name="20% - Accent5 5 2 2 4" xfId="5014"/>
    <cellStyle name="20% - Accent5 5 2 2 4 2" xfId="13368"/>
    <cellStyle name="20% - Accent5 5 2 2 5" xfId="9206"/>
    <cellStyle name="20% - Accent5 5 2 3" xfId="1375"/>
    <cellStyle name="20% - Accent5 5 2 3 2" xfId="2806"/>
    <cellStyle name="20% - Accent5 5 2 3 2 2" xfId="6969"/>
    <cellStyle name="20% - Accent5 5 2 3 2 2 2" xfId="15323"/>
    <cellStyle name="20% - Accent5 5 2 3 2 3" xfId="11161"/>
    <cellStyle name="20% - Accent5 5 2 3 3" xfId="5538"/>
    <cellStyle name="20% - Accent5 5 2 3 3 2" xfId="13892"/>
    <cellStyle name="20% - Accent5 5 2 3 4" xfId="9730"/>
    <cellStyle name="20% - Accent5 5 2 4" xfId="2807"/>
    <cellStyle name="20% - Accent5 5 2 4 2" xfId="6970"/>
    <cellStyle name="20% - Accent5 5 2 4 2 2" xfId="15324"/>
    <cellStyle name="20% - Accent5 5 2 4 3" xfId="11162"/>
    <cellStyle name="20% - Accent5 5 2 5" xfId="4502"/>
    <cellStyle name="20% - Accent5 5 2 5 2" xfId="12856"/>
    <cellStyle name="20% - Accent5 5 2 6" xfId="8694"/>
    <cellStyle name="20% - Accent5 5 3" xfId="611"/>
    <cellStyle name="20% - Accent5 5 3 2" xfId="1647"/>
    <cellStyle name="20% - Accent5 5 3 2 2" xfId="2808"/>
    <cellStyle name="20% - Accent5 5 3 2 2 2" xfId="6971"/>
    <cellStyle name="20% - Accent5 5 3 2 2 2 2" xfId="15325"/>
    <cellStyle name="20% - Accent5 5 3 2 2 3" xfId="11163"/>
    <cellStyle name="20% - Accent5 5 3 2 3" xfId="5810"/>
    <cellStyle name="20% - Accent5 5 3 2 3 2" xfId="14164"/>
    <cellStyle name="20% - Accent5 5 3 2 4" xfId="10002"/>
    <cellStyle name="20% - Accent5 5 3 3" xfId="2809"/>
    <cellStyle name="20% - Accent5 5 3 3 2" xfId="6972"/>
    <cellStyle name="20% - Accent5 5 3 3 2 2" xfId="15326"/>
    <cellStyle name="20% - Accent5 5 3 3 3" xfId="11164"/>
    <cellStyle name="20% - Accent5 5 3 4" xfId="4774"/>
    <cellStyle name="20% - Accent5 5 3 4 2" xfId="13128"/>
    <cellStyle name="20% - Accent5 5 3 5" xfId="8966"/>
    <cellStyle name="20% - Accent5 5 4" xfId="1135"/>
    <cellStyle name="20% - Accent5 5 4 2" xfId="2810"/>
    <cellStyle name="20% - Accent5 5 4 2 2" xfId="6973"/>
    <cellStyle name="20% - Accent5 5 4 2 2 2" xfId="15327"/>
    <cellStyle name="20% - Accent5 5 4 2 3" xfId="11165"/>
    <cellStyle name="20% - Accent5 5 4 3" xfId="5298"/>
    <cellStyle name="20% - Accent5 5 4 3 2" xfId="13652"/>
    <cellStyle name="20% - Accent5 5 4 4" xfId="9490"/>
    <cellStyle name="20% - Accent5 5 5" xfId="2811"/>
    <cellStyle name="20% - Accent5 5 5 2" xfId="6974"/>
    <cellStyle name="20% - Accent5 5 5 2 2" xfId="15328"/>
    <cellStyle name="20% - Accent5 5 5 3" xfId="11166"/>
    <cellStyle name="20% - Accent5 5 6" xfId="4262"/>
    <cellStyle name="20% - Accent5 5 6 2" xfId="12616"/>
    <cellStyle name="20% - Accent5 5 7" xfId="8454"/>
    <cellStyle name="20% - Accent5 6" xfId="109"/>
    <cellStyle name="20% - Accent5 6 2" xfId="352"/>
    <cellStyle name="20% - Accent5 6 2 2" xfId="865"/>
    <cellStyle name="20% - Accent5 6 2 2 2" xfId="1901"/>
    <cellStyle name="20% - Accent5 6 2 2 2 2" xfId="2812"/>
    <cellStyle name="20% - Accent5 6 2 2 2 2 2" xfId="6975"/>
    <cellStyle name="20% - Accent5 6 2 2 2 2 2 2" xfId="15329"/>
    <cellStyle name="20% - Accent5 6 2 2 2 2 3" xfId="11167"/>
    <cellStyle name="20% - Accent5 6 2 2 2 3" xfId="6064"/>
    <cellStyle name="20% - Accent5 6 2 2 2 3 2" xfId="14418"/>
    <cellStyle name="20% - Accent5 6 2 2 2 4" xfId="10256"/>
    <cellStyle name="20% - Accent5 6 2 2 3" xfId="2813"/>
    <cellStyle name="20% - Accent5 6 2 2 3 2" xfId="6976"/>
    <cellStyle name="20% - Accent5 6 2 2 3 2 2" xfId="15330"/>
    <cellStyle name="20% - Accent5 6 2 2 3 3" xfId="11168"/>
    <cellStyle name="20% - Accent5 6 2 2 4" xfId="5028"/>
    <cellStyle name="20% - Accent5 6 2 2 4 2" xfId="13382"/>
    <cellStyle name="20% - Accent5 6 2 2 5" xfId="9220"/>
    <cellStyle name="20% - Accent5 6 2 3" xfId="1389"/>
    <cellStyle name="20% - Accent5 6 2 3 2" xfId="2814"/>
    <cellStyle name="20% - Accent5 6 2 3 2 2" xfId="6977"/>
    <cellStyle name="20% - Accent5 6 2 3 2 2 2" xfId="15331"/>
    <cellStyle name="20% - Accent5 6 2 3 2 3" xfId="11169"/>
    <cellStyle name="20% - Accent5 6 2 3 3" xfId="5552"/>
    <cellStyle name="20% - Accent5 6 2 3 3 2" xfId="13906"/>
    <cellStyle name="20% - Accent5 6 2 3 4" xfId="9744"/>
    <cellStyle name="20% - Accent5 6 2 4" xfId="2815"/>
    <cellStyle name="20% - Accent5 6 2 4 2" xfId="6978"/>
    <cellStyle name="20% - Accent5 6 2 4 2 2" xfId="15332"/>
    <cellStyle name="20% - Accent5 6 2 4 3" xfId="11170"/>
    <cellStyle name="20% - Accent5 6 2 5" xfId="4516"/>
    <cellStyle name="20% - Accent5 6 2 5 2" xfId="12870"/>
    <cellStyle name="20% - Accent5 6 2 6" xfId="8708"/>
    <cellStyle name="20% - Accent5 6 3" xfId="625"/>
    <cellStyle name="20% - Accent5 6 3 2" xfId="1661"/>
    <cellStyle name="20% - Accent5 6 3 2 2" xfId="2816"/>
    <cellStyle name="20% - Accent5 6 3 2 2 2" xfId="6979"/>
    <cellStyle name="20% - Accent5 6 3 2 2 2 2" xfId="15333"/>
    <cellStyle name="20% - Accent5 6 3 2 2 3" xfId="11171"/>
    <cellStyle name="20% - Accent5 6 3 2 3" xfId="5824"/>
    <cellStyle name="20% - Accent5 6 3 2 3 2" xfId="14178"/>
    <cellStyle name="20% - Accent5 6 3 2 4" xfId="10016"/>
    <cellStyle name="20% - Accent5 6 3 3" xfId="2817"/>
    <cellStyle name="20% - Accent5 6 3 3 2" xfId="6980"/>
    <cellStyle name="20% - Accent5 6 3 3 2 2" xfId="15334"/>
    <cellStyle name="20% - Accent5 6 3 3 3" xfId="11172"/>
    <cellStyle name="20% - Accent5 6 3 4" xfId="4788"/>
    <cellStyle name="20% - Accent5 6 3 4 2" xfId="13142"/>
    <cellStyle name="20% - Accent5 6 3 5" xfId="8980"/>
    <cellStyle name="20% - Accent5 6 4" xfId="1149"/>
    <cellStyle name="20% - Accent5 6 4 2" xfId="2818"/>
    <cellStyle name="20% - Accent5 6 4 2 2" xfId="6981"/>
    <cellStyle name="20% - Accent5 6 4 2 2 2" xfId="15335"/>
    <cellStyle name="20% - Accent5 6 4 2 3" xfId="11173"/>
    <cellStyle name="20% - Accent5 6 4 3" xfId="5312"/>
    <cellStyle name="20% - Accent5 6 4 3 2" xfId="13666"/>
    <cellStyle name="20% - Accent5 6 4 4" xfId="9504"/>
    <cellStyle name="20% - Accent5 6 5" xfId="2819"/>
    <cellStyle name="20% - Accent5 6 5 2" xfId="6982"/>
    <cellStyle name="20% - Accent5 6 5 2 2" xfId="15336"/>
    <cellStyle name="20% - Accent5 6 5 3" xfId="11174"/>
    <cellStyle name="20% - Accent5 6 6" xfId="4276"/>
    <cellStyle name="20% - Accent5 6 6 2" xfId="12630"/>
    <cellStyle name="20% - Accent5 6 7" xfId="8468"/>
    <cellStyle name="20% - Accent5 7" xfId="123"/>
    <cellStyle name="20% - Accent5 7 2" xfId="366"/>
    <cellStyle name="20% - Accent5 7 2 2" xfId="879"/>
    <cellStyle name="20% - Accent5 7 2 2 2" xfId="1915"/>
    <cellStyle name="20% - Accent5 7 2 2 2 2" xfId="2820"/>
    <cellStyle name="20% - Accent5 7 2 2 2 2 2" xfId="6983"/>
    <cellStyle name="20% - Accent5 7 2 2 2 2 2 2" xfId="15337"/>
    <cellStyle name="20% - Accent5 7 2 2 2 2 3" xfId="11175"/>
    <cellStyle name="20% - Accent5 7 2 2 2 3" xfId="6078"/>
    <cellStyle name="20% - Accent5 7 2 2 2 3 2" xfId="14432"/>
    <cellStyle name="20% - Accent5 7 2 2 2 4" xfId="10270"/>
    <cellStyle name="20% - Accent5 7 2 2 3" xfId="2821"/>
    <cellStyle name="20% - Accent5 7 2 2 3 2" xfId="6984"/>
    <cellStyle name="20% - Accent5 7 2 2 3 2 2" xfId="15338"/>
    <cellStyle name="20% - Accent5 7 2 2 3 3" xfId="11176"/>
    <cellStyle name="20% - Accent5 7 2 2 4" xfId="5042"/>
    <cellStyle name="20% - Accent5 7 2 2 4 2" xfId="13396"/>
    <cellStyle name="20% - Accent5 7 2 2 5" xfId="9234"/>
    <cellStyle name="20% - Accent5 7 2 3" xfId="1403"/>
    <cellStyle name="20% - Accent5 7 2 3 2" xfId="2822"/>
    <cellStyle name="20% - Accent5 7 2 3 2 2" xfId="6985"/>
    <cellStyle name="20% - Accent5 7 2 3 2 2 2" xfId="15339"/>
    <cellStyle name="20% - Accent5 7 2 3 2 3" xfId="11177"/>
    <cellStyle name="20% - Accent5 7 2 3 3" xfId="5566"/>
    <cellStyle name="20% - Accent5 7 2 3 3 2" xfId="13920"/>
    <cellStyle name="20% - Accent5 7 2 3 4" xfId="9758"/>
    <cellStyle name="20% - Accent5 7 2 4" xfId="2823"/>
    <cellStyle name="20% - Accent5 7 2 4 2" xfId="6986"/>
    <cellStyle name="20% - Accent5 7 2 4 2 2" xfId="15340"/>
    <cellStyle name="20% - Accent5 7 2 4 3" xfId="11178"/>
    <cellStyle name="20% - Accent5 7 2 5" xfId="4530"/>
    <cellStyle name="20% - Accent5 7 2 5 2" xfId="12884"/>
    <cellStyle name="20% - Accent5 7 2 6" xfId="8722"/>
    <cellStyle name="20% - Accent5 7 3" xfId="639"/>
    <cellStyle name="20% - Accent5 7 3 2" xfId="1675"/>
    <cellStyle name="20% - Accent5 7 3 2 2" xfId="2824"/>
    <cellStyle name="20% - Accent5 7 3 2 2 2" xfId="6987"/>
    <cellStyle name="20% - Accent5 7 3 2 2 2 2" xfId="15341"/>
    <cellStyle name="20% - Accent5 7 3 2 2 3" xfId="11179"/>
    <cellStyle name="20% - Accent5 7 3 2 3" xfId="5838"/>
    <cellStyle name="20% - Accent5 7 3 2 3 2" xfId="14192"/>
    <cellStyle name="20% - Accent5 7 3 2 4" xfId="10030"/>
    <cellStyle name="20% - Accent5 7 3 3" xfId="2825"/>
    <cellStyle name="20% - Accent5 7 3 3 2" xfId="6988"/>
    <cellStyle name="20% - Accent5 7 3 3 2 2" xfId="15342"/>
    <cellStyle name="20% - Accent5 7 3 3 3" xfId="11180"/>
    <cellStyle name="20% - Accent5 7 3 4" xfId="4802"/>
    <cellStyle name="20% - Accent5 7 3 4 2" xfId="13156"/>
    <cellStyle name="20% - Accent5 7 3 5" xfId="8994"/>
    <cellStyle name="20% - Accent5 7 4" xfId="1163"/>
    <cellStyle name="20% - Accent5 7 4 2" xfId="2826"/>
    <cellStyle name="20% - Accent5 7 4 2 2" xfId="6989"/>
    <cellStyle name="20% - Accent5 7 4 2 2 2" xfId="15343"/>
    <cellStyle name="20% - Accent5 7 4 2 3" xfId="11181"/>
    <cellStyle name="20% - Accent5 7 4 3" xfId="5326"/>
    <cellStyle name="20% - Accent5 7 4 3 2" xfId="13680"/>
    <cellStyle name="20% - Accent5 7 4 4" xfId="9518"/>
    <cellStyle name="20% - Accent5 7 5" xfId="2827"/>
    <cellStyle name="20% - Accent5 7 5 2" xfId="6990"/>
    <cellStyle name="20% - Accent5 7 5 2 2" xfId="15344"/>
    <cellStyle name="20% - Accent5 7 5 3" xfId="11182"/>
    <cellStyle name="20% - Accent5 7 6" xfId="4290"/>
    <cellStyle name="20% - Accent5 7 6 2" xfId="12644"/>
    <cellStyle name="20% - Accent5 7 7" xfId="8482"/>
    <cellStyle name="20% - Accent5 8" xfId="137"/>
    <cellStyle name="20% - Accent5 8 2" xfId="380"/>
    <cellStyle name="20% - Accent5 8 2 2" xfId="893"/>
    <cellStyle name="20% - Accent5 8 2 2 2" xfId="1929"/>
    <cellStyle name="20% - Accent5 8 2 2 2 2" xfId="2828"/>
    <cellStyle name="20% - Accent5 8 2 2 2 2 2" xfId="6991"/>
    <cellStyle name="20% - Accent5 8 2 2 2 2 2 2" xfId="15345"/>
    <cellStyle name="20% - Accent5 8 2 2 2 2 3" xfId="11183"/>
    <cellStyle name="20% - Accent5 8 2 2 2 3" xfId="6092"/>
    <cellStyle name="20% - Accent5 8 2 2 2 3 2" xfId="14446"/>
    <cellStyle name="20% - Accent5 8 2 2 2 4" xfId="10284"/>
    <cellStyle name="20% - Accent5 8 2 2 3" xfId="2829"/>
    <cellStyle name="20% - Accent5 8 2 2 3 2" xfId="6992"/>
    <cellStyle name="20% - Accent5 8 2 2 3 2 2" xfId="15346"/>
    <cellStyle name="20% - Accent5 8 2 2 3 3" xfId="11184"/>
    <cellStyle name="20% - Accent5 8 2 2 4" xfId="5056"/>
    <cellStyle name="20% - Accent5 8 2 2 4 2" xfId="13410"/>
    <cellStyle name="20% - Accent5 8 2 2 5" xfId="9248"/>
    <cellStyle name="20% - Accent5 8 2 3" xfId="1417"/>
    <cellStyle name="20% - Accent5 8 2 3 2" xfId="2830"/>
    <cellStyle name="20% - Accent5 8 2 3 2 2" xfId="6993"/>
    <cellStyle name="20% - Accent5 8 2 3 2 2 2" xfId="15347"/>
    <cellStyle name="20% - Accent5 8 2 3 2 3" xfId="11185"/>
    <cellStyle name="20% - Accent5 8 2 3 3" xfId="5580"/>
    <cellStyle name="20% - Accent5 8 2 3 3 2" xfId="13934"/>
    <cellStyle name="20% - Accent5 8 2 3 4" xfId="9772"/>
    <cellStyle name="20% - Accent5 8 2 4" xfId="2831"/>
    <cellStyle name="20% - Accent5 8 2 4 2" xfId="6994"/>
    <cellStyle name="20% - Accent5 8 2 4 2 2" xfId="15348"/>
    <cellStyle name="20% - Accent5 8 2 4 3" xfId="11186"/>
    <cellStyle name="20% - Accent5 8 2 5" xfId="4544"/>
    <cellStyle name="20% - Accent5 8 2 5 2" xfId="12898"/>
    <cellStyle name="20% - Accent5 8 2 6" xfId="8736"/>
    <cellStyle name="20% - Accent5 8 3" xfId="653"/>
    <cellStyle name="20% - Accent5 8 3 2" xfId="1689"/>
    <cellStyle name="20% - Accent5 8 3 2 2" xfId="2832"/>
    <cellStyle name="20% - Accent5 8 3 2 2 2" xfId="6995"/>
    <cellStyle name="20% - Accent5 8 3 2 2 2 2" xfId="15349"/>
    <cellStyle name="20% - Accent5 8 3 2 2 3" xfId="11187"/>
    <cellStyle name="20% - Accent5 8 3 2 3" xfId="5852"/>
    <cellStyle name="20% - Accent5 8 3 2 3 2" xfId="14206"/>
    <cellStyle name="20% - Accent5 8 3 2 4" xfId="10044"/>
    <cellStyle name="20% - Accent5 8 3 3" xfId="2833"/>
    <cellStyle name="20% - Accent5 8 3 3 2" xfId="6996"/>
    <cellStyle name="20% - Accent5 8 3 3 2 2" xfId="15350"/>
    <cellStyle name="20% - Accent5 8 3 3 3" xfId="11188"/>
    <cellStyle name="20% - Accent5 8 3 4" xfId="4816"/>
    <cellStyle name="20% - Accent5 8 3 4 2" xfId="13170"/>
    <cellStyle name="20% - Accent5 8 3 5" xfId="9008"/>
    <cellStyle name="20% - Accent5 8 4" xfId="1177"/>
    <cellStyle name="20% - Accent5 8 4 2" xfId="2834"/>
    <cellStyle name="20% - Accent5 8 4 2 2" xfId="6997"/>
    <cellStyle name="20% - Accent5 8 4 2 2 2" xfId="15351"/>
    <cellStyle name="20% - Accent5 8 4 2 3" xfId="11189"/>
    <cellStyle name="20% - Accent5 8 4 3" xfId="5340"/>
    <cellStyle name="20% - Accent5 8 4 3 2" xfId="13694"/>
    <cellStyle name="20% - Accent5 8 4 4" xfId="9532"/>
    <cellStyle name="20% - Accent5 8 5" xfId="2835"/>
    <cellStyle name="20% - Accent5 8 5 2" xfId="6998"/>
    <cellStyle name="20% - Accent5 8 5 2 2" xfId="15352"/>
    <cellStyle name="20% - Accent5 8 5 3" xfId="11190"/>
    <cellStyle name="20% - Accent5 8 6" xfId="4304"/>
    <cellStyle name="20% - Accent5 8 6 2" xfId="12658"/>
    <cellStyle name="20% - Accent5 8 7" xfId="8496"/>
    <cellStyle name="20% - Accent5 9" xfId="151"/>
    <cellStyle name="20% - Accent5 9 2" xfId="394"/>
    <cellStyle name="20% - Accent5 9 2 2" xfId="907"/>
    <cellStyle name="20% - Accent5 9 2 2 2" xfId="1943"/>
    <cellStyle name="20% - Accent5 9 2 2 2 2" xfId="2836"/>
    <cellStyle name="20% - Accent5 9 2 2 2 2 2" xfId="6999"/>
    <cellStyle name="20% - Accent5 9 2 2 2 2 2 2" xfId="15353"/>
    <cellStyle name="20% - Accent5 9 2 2 2 2 3" xfId="11191"/>
    <cellStyle name="20% - Accent5 9 2 2 2 3" xfId="6106"/>
    <cellStyle name="20% - Accent5 9 2 2 2 3 2" xfId="14460"/>
    <cellStyle name="20% - Accent5 9 2 2 2 4" xfId="10298"/>
    <cellStyle name="20% - Accent5 9 2 2 3" xfId="2837"/>
    <cellStyle name="20% - Accent5 9 2 2 3 2" xfId="7000"/>
    <cellStyle name="20% - Accent5 9 2 2 3 2 2" xfId="15354"/>
    <cellStyle name="20% - Accent5 9 2 2 3 3" xfId="11192"/>
    <cellStyle name="20% - Accent5 9 2 2 4" xfId="5070"/>
    <cellStyle name="20% - Accent5 9 2 2 4 2" xfId="13424"/>
    <cellStyle name="20% - Accent5 9 2 2 5" xfId="9262"/>
    <cellStyle name="20% - Accent5 9 2 3" xfId="1431"/>
    <cellStyle name="20% - Accent5 9 2 3 2" xfId="2838"/>
    <cellStyle name="20% - Accent5 9 2 3 2 2" xfId="7001"/>
    <cellStyle name="20% - Accent5 9 2 3 2 2 2" xfId="15355"/>
    <cellStyle name="20% - Accent5 9 2 3 2 3" xfId="11193"/>
    <cellStyle name="20% - Accent5 9 2 3 3" xfId="5594"/>
    <cellStyle name="20% - Accent5 9 2 3 3 2" xfId="13948"/>
    <cellStyle name="20% - Accent5 9 2 3 4" xfId="9786"/>
    <cellStyle name="20% - Accent5 9 2 4" xfId="2839"/>
    <cellStyle name="20% - Accent5 9 2 4 2" xfId="7002"/>
    <cellStyle name="20% - Accent5 9 2 4 2 2" xfId="15356"/>
    <cellStyle name="20% - Accent5 9 2 4 3" xfId="11194"/>
    <cellStyle name="20% - Accent5 9 2 5" xfId="4558"/>
    <cellStyle name="20% - Accent5 9 2 5 2" xfId="12912"/>
    <cellStyle name="20% - Accent5 9 2 6" xfId="8750"/>
    <cellStyle name="20% - Accent5 9 3" xfId="667"/>
    <cellStyle name="20% - Accent5 9 3 2" xfId="1703"/>
    <cellStyle name="20% - Accent5 9 3 2 2" xfId="2840"/>
    <cellStyle name="20% - Accent5 9 3 2 2 2" xfId="7003"/>
    <cellStyle name="20% - Accent5 9 3 2 2 2 2" xfId="15357"/>
    <cellStyle name="20% - Accent5 9 3 2 2 3" xfId="11195"/>
    <cellStyle name="20% - Accent5 9 3 2 3" xfId="5866"/>
    <cellStyle name="20% - Accent5 9 3 2 3 2" xfId="14220"/>
    <cellStyle name="20% - Accent5 9 3 2 4" xfId="10058"/>
    <cellStyle name="20% - Accent5 9 3 3" xfId="2841"/>
    <cellStyle name="20% - Accent5 9 3 3 2" xfId="7004"/>
    <cellStyle name="20% - Accent5 9 3 3 2 2" xfId="15358"/>
    <cellStyle name="20% - Accent5 9 3 3 3" xfId="11196"/>
    <cellStyle name="20% - Accent5 9 3 4" xfId="4830"/>
    <cellStyle name="20% - Accent5 9 3 4 2" xfId="13184"/>
    <cellStyle name="20% - Accent5 9 3 5" xfId="9022"/>
    <cellStyle name="20% - Accent5 9 4" xfId="1191"/>
    <cellStyle name="20% - Accent5 9 4 2" xfId="2842"/>
    <cellStyle name="20% - Accent5 9 4 2 2" xfId="7005"/>
    <cellStyle name="20% - Accent5 9 4 2 2 2" xfId="15359"/>
    <cellStyle name="20% - Accent5 9 4 2 3" xfId="11197"/>
    <cellStyle name="20% - Accent5 9 4 3" xfId="5354"/>
    <cellStyle name="20% - Accent5 9 4 3 2" xfId="13708"/>
    <cellStyle name="20% - Accent5 9 4 4" xfId="9546"/>
    <cellStyle name="20% - Accent5 9 5" xfId="2843"/>
    <cellStyle name="20% - Accent5 9 5 2" xfId="7006"/>
    <cellStyle name="20% - Accent5 9 5 2 2" xfId="15360"/>
    <cellStyle name="20% - Accent5 9 5 3" xfId="11198"/>
    <cellStyle name="20% - Accent5 9 6" xfId="4318"/>
    <cellStyle name="20% - Accent5 9 6 2" xfId="12672"/>
    <cellStyle name="20% - Accent5 9 7" xfId="8510"/>
    <cellStyle name="20% - Accent6" xfId="6" builtinId="50" customBuiltin="1"/>
    <cellStyle name="20% - Accent6 10" xfId="167"/>
    <cellStyle name="20% - Accent6 10 2" xfId="410"/>
    <cellStyle name="20% - Accent6 10 2 2" xfId="923"/>
    <cellStyle name="20% - Accent6 10 2 2 2" xfId="1959"/>
    <cellStyle name="20% - Accent6 10 2 2 2 2" xfId="2844"/>
    <cellStyle name="20% - Accent6 10 2 2 2 2 2" xfId="7007"/>
    <cellStyle name="20% - Accent6 10 2 2 2 2 2 2" xfId="15361"/>
    <cellStyle name="20% - Accent6 10 2 2 2 2 3" xfId="11199"/>
    <cellStyle name="20% - Accent6 10 2 2 2 3" xfId="6122"/>
    <cellStyle name="20% - Accent6 10 2 2 2 3 2" xfId="14476"/>
    <cellStyle name="20% - Accent6 10 2 2 2 4" xfId="10314"/>
    <cellStyle name="20% - Accent6 10 2 2 3" xfId="2845"/>
    <cellStyle name="20% - Accent6 10 2 2 3 2" xfId="7008"/>
    <cellStyle name="20% - Accent6 10 2 2 3 2 2" xfId="15362"/>
    <cellStyle name="20% - Accent6 10 2 2 3 3" xfId="11200"/>
    <cellStyle name="20% - Accent6 10 2 2 4" xfId="5086"/>
    <cellStyle name="20% - Accent6 10 2 2 4 2" xfId="13440"/>
    <cellStyle name="20% - Accent6 10 2 2 5" xfId="9278"/>
    <cellStyle name="20% - Accent6 10 2 3" xfId="1447"/>
    <cellStyle name="20% - Accent6 10 2 3 2" xfId="2846"/>
    <cellStyle name="20% - Accent6 10 2 3 2 2" xfId="7009"/>
    <cellStyle name="20% - Accent6 10 2 3 2 2 2" xfId="15363"/>
    <cellStyle name="20% - Accent6 10 2 3 2 3" xfId="11201"/>
    <cellStyle name="20% - Accent6 10 2 3 3" xfId="5610"/>
    <cellStyle name="20% - Accent6 10 2 3 3 2" xfId="13964"/>
    <cellStyle name="20% - Accent6 10 2 3 4" xfId="9802"/>
    <cellStyle name="20% - Accent6 10 2 4" xfId="2847"/>
    <cellStyle name="20% - Accent6 10 2 4 2" xfId="7010"/>
    <cellStyle name="20% - Accent6 10 2 4 2 2" xfId="15364"/>
    <cellStyle name="20% - Accent6 10 2 4 3" xfId="11202"/>
    <cellStyle name="20% - Accent6 10 2 5" xfId="4574"/>
    <cellStyle name="20% - Accent6 10 2 5 2" xfId="12928"/>
    <cellStyle name="20% - Accent6 10 2 6" xfId="8766"/>
    <cellStyle name="20% - Accent6 10 3" xfId="683"/>
    <cellStyle name="20% - Accent6 10 3 2" xfId="1719"/>
    <cellStyle name="20% - Accent6 10 3 2 2" xfId="2848"/>
    <cellStyle name="20% - Accent6 10 3 2 2 2" xfId="7011"/>
    <cellStyle name="20% - Accent6 10 3 2 2 2 2" xfId="15365"/>
    <cellStyle name="20% - Accent6 10 3 2 2 3" xfId="11203"/>
    <cellStyle name="20% - Accent6 10 3 2 3" xfId="5882"/>
    <cellStyle name="20% - Accent6 10 3 2 3 2" xfId="14236"/>
    <cellStyle name="20% - Accent6 10 3 2 4" xfId="10074"/>
    <cellStyle name="20% - Accent6 10 3 3" xfId="2849"/>
    <cellStyle name="20% - Accent6 10 3 3 2" xfId="7012"/>
    <cellStyle name="20% - Accent6 10 3 3 2 2" xfId="15366"/>
    <cellStyle name="20% - Accent6 10 3 3 3" xfId="11204"/>
    <cellStyle name="20% - Accent6 10 3 4" xfId="4846"/>
    <cellStyle name="20% - Accent6 10 3 4 2" xfId="13200"/>
    <cellStyle name="20% - Accent6 10 3 5" xfId="9038"/>
    <cellStyle name="20% - Accent6 10 4" xfId="1207"/>
    <cellStyle name="20% - Accent6 10 4 2" xfId="2850"/>
    <cellStyle name="20% - Accent6 10 4 2 2" xfId="7013"/>
    <cellStyle name="20% - Accent6 10 4 2 2 2" xfId="15367"/>
    <cellStyle name="20% - Accent6 10 4 2 3" xfId="11205"/>
    <cellStyle name="20% - Accent6 10 4 3" xfId="5370"/>
    <cellStyle name="20% - Accent6 10 4 3 2" xfId="13724"/>
    <cellStyle name="20% - Accent6 10 4 4" xfId="9562"/>
    <cellStyle name="20% - Accent6 10 5" xfId="2851"/>
    <cellStyle name="20% - Accent6 10 5 2" xfId="7014"/>
    <cellStyle name="20% - Accent6 10 5 2 2" xfId="15368"/>
    <cellStyle name="20% - Accent6 10 5 3" xfId="11206"/>
    <cellStyle name="20% - Accent6 10 6" xfId="4334"/>
    <cellStyle name="20% - Accent6 10 6 2" xfId="12688"/>
    <cellStyle name="20% - Accent6 10 7" xfId="8526"/>
    <cellStyle name="20% - Accent6 11" xfId="181"/>
    <cellStyle name="20% - Accent6 11 2" xfId="424"/>
    <cellStyle name="20% - Accent6 11 2 2" xfId="937"/>
    <cellStyle name="20% - Accent6 11 2 2 2" xfId="1973"/>
    <cellStyle name="20% - Accent6 11 2 2 2 2" xfId="2852"/>
    <cellStyle name="20% - Accent6 11 2 2 2 2 2" xfId="7015"/>
    <cellStyle name="20% - Accent6 11 2 2 2 2 2 2" xfId="15369"/>
    <cellStyle name="20% - Accent6 11 2 2 2 2 3" xfId="11207"/>
    <cellStyle name="20% - Accent6 11 2 2 2 3" xfId="6136"/>
    <cellStyle name="20% - Accent6 11 2 2 2 3 2" xfId="14490"/>
    <cellStyle name="20% - Accent6 11 2 2 2 4" xfId="10328"/>
    <cellStyle name="20% - Accent6 11 2 2 3" xfId="2853"/>
    <cellStyle name="20% - Accent6 11 2 2 3 2" xfId="7016"/>
    <cellStyle name="20% - Accent6 11 2 2 3 2 2" xfId="15370"/>
    <cellStyle name="20% - Accent6 11 2 2 3 3" xfId="11208"/>
    <cellStyle name="20% - Accent6 11 2 2 4" xfId="5100"/>
    <cellStyle name="20% - Accent6 11 2 2 4 2" xfId="13454"/>
    <cellStyle name="20% - Accent6 11 2 2 5" xfId="9292"/>
    <cellStyle name="20% - Accent6 11 2 3" xfId="1461"/>
    <cellStyle name="20% - Accent6 11 2 3 2" xfId="2854"/>
    <cellStyle name="20% - Accent6 11 2 3 2 2" xfId="7017"/>
    <cellStyle name="20% - Accent6 11 2 3 2 2 2" xfId="15371"/>
    <cellStyle name="20% - Accent6 11 2 3 2 3" xfId="11209"/>
    <cellStyle name="20% - Accent6 11 2 3 3" xfId="5624"/>
    <cellStyle name="20% - Accent6 11 2 3 3 2" xfId="13978"/>
    <cellStyle name="20% - Accent6 11 2 3 4" xfId="9816"/>
    <cellStyle name="20% - Accent6 11 2 4" xfId="2855"/>
    <cellStyle name="20% - Accent6 11 2 4 2" xfId="7018"/>
    <cellStyle name="20% - Accent6 11 2 4 2 2" xfId="15372"/>
    <cellStyle name="20% - Accent6 11 2 4 3" xfId="11210"/>
    <cellStyle name="20% - Accent6 11 2 5" xfId="4588"/>
    <cellStyle name="20% - Accent6 11 2 5 2" xfId="12942"/>
    <cellStyle name="20% - Accent6 11 2 6" xfId="8780"/>
    <cellStyle name="20% - Accent6 11 3" xfId="697"/>
    <cellStyle name="20% - Accent6 11 3 2" xfId="1733"/>
    <cellStyle name="20% - Accent6 11 3 2 2" xfId="2856"/>
    <cellStyle name="20% - Accent6 11 3 2 2 2" xfId="7019"/>
    <cellStyle name="20% - Accent6 11 3 2 2 2 2" xfId="15373"/>
    <cellStyle name="20% - Accent6 11 3 2 2 3" xfId="11211"/>
    <cellStyle name="20% - Accent6 11 3 2 3" xfId="5896"/>
    <cellStyle name="20% - Accent6 11 3 2 3 2" xfId="14250"/>
    <cellStyle name="20% - Accent6 11 3 2 4" xfId="10088"/>
    <cellStyle name="20% - Accent6 11 3 3" xfId="2857"/>
    <cellStyle name="20% - Accent6 11 3 3 2" xfId="7020"/>
    <cellStyle name="20% - Accent6 11 3 3 2 2" xfId="15374"/>
    <cellStyle name="20% - Accent6 11 3 3 3" xfId="11212"/>
    <cellStyle name="20% - Accent6 11 3 4" xfId="4860"/>
    <cellStyle name="20% - Accent6 11 3 4 2" xfId="13214"/>
    <cellStyle name="20% - Accent6 11 3 5" xfId="9052"/>
    <cellStyle name="20% - Accent6 11 4" xfId="1221"/>
    <cellStyle name="20% - Accent6 11 4 2" xfId="2858"/>
    <cellStyle name="20% - Accent6 11 4 2 2" xfId="7021"/>
    <cellStyle name="20% - Accent6 11 4 2 2 2" xfId="15375"/>
    <cellStyle name="20% - Accent6 11 4 2 3" xfId="11213"/>
    <cellStyle name="20% - Accent6 11 4 3" xfId="5384"/>
    <cellStyle name="20% - Accent6 11 4 3 2" xfId="13738"/>
    <cellStyle name="20% - Accent6 11 4 4" xfId="9576"/>
    <cellStyle name="20% - Accent6 11 5" xfId="2859"/>
    <cellStyle name="20% - Accent6 11 5 2" xfId="7022"/>
    <cellStyle name="20% - Accent6 11 5 2 2" xfId="15376"/>
    <cellStyle name="20% - Accent6 11 5 3" xfId="11214"/>
    <cellStyle name="20% - Accent6 11 6" xfId="4348"/>
    <cellStyle name="20% - Accent6 11 6 2" xfId="12702"/>
    <cellStyle name="20% - Accent6 11 7" xfId="8540"/>
    <cellStyle name="20% - Accent6 12" xfId="196"/>
    <cellStyle name="20% - Accent6 12 2" xfId="439"/>
    <cellStyle name="20% - Accent6 12 2 2" xfId="952"/>
    <cellStyle name="20% - Accent6 12 2 2 2" xfId="1988"/>
    <cellStyle name="20% - Accent6 12 2 2 2 2" xfId="2860"/>
    <cellStyle name="20% - Accent6 12 2 2 2 2 2" xfId="7023"/>
    <cellStyle name="20% - Accent6 12 2 2 2 2 2 2" xfId="15377"/>
    <cellStyle name="20% - Accent6 12 2 2 2 2 3" xfId="11215"/>
    <cellStyle name="20% - Accent6 12 2 2 2 3" xfId="6151"/>
    <cellStyle name="20% - Accent6 12 2 2 2 3 2" xfId="14505"/>
    <cellStyle name="20% - Accent6 12 2 2 2 4" xfId="10343"/>
    <cellStyle name="20% - Accent6 12 2 2 3" xfId="2861"/>
    <cellStyle name="20% - Accent6 12 2 2 3 2" xfId="7024"/>
    <cellStyle name="20% - Accent6 12 2 2 3 2 2" xfId="15378"/>
    <cellStyle name="20% - Accent6 12 2 2 3 3" xfId="11216"/>
    <cellStyle name="20% - Accent6 12 2 2 4" xfId="5115"/>
    <cellStyle name="20% - Accent6 12 2 2 4 2" xfId="13469"/>
    <cellStyle name="20% - Accent6 12 2 2 5" xfId="9307"/>
    <cellStyle name="20% - Accent6 12 2 3" xfId="1476"/>
    <cellStyle name="20% - Accent6 12 2 3 2" xfId="2862"/>
    <cellStyle name="20% - Accent6 12 2 3 2 2" xfId="7025"/>
    <cellStyle name="20% - Accent6 12 2 3 2 2 2" xfId="15379"/>
    <cellStyle name="20% - Accent6 12 2 3 2 3" xfId="11217"/>
    <cellStyle name="20% - Accent6 12 2 3 3" xfId="5639"/>
    <cellStyle name="20% - Accent6 12 2 3 3 2" xfId="13993"/>
    <cellStyle name="20% - Accent6 12 2 3 4" xfId="9831"/>
    <cellStyle name="20% - Accent6 12 2 4" xfId="2863"/>
    <cellStyle name="20% - Accent6 12 2 4 2" xfId="7026"/>
    <cellStyle name="20% - Accent6 12 2 4 2 2" xfId="15380"/>
    <cellStyle name="20% - Accent6 12 2 4 3" xfId="11218"/>
    <cellStyle name="20% - Accent6 12 2 5" xfId="4603"/>
    <cellStyle name="20% - Accent6 12 2 5 2" xfId="12957"/>
    <cellStyle name="20% - Accent6 12 2 6" xfId="8795"/>
    <cellStyle name="20% - Accent6 12 3" xfId="712"/>
    <cellStyle name="20% - Accent6 12 3 2" xfId="1748"/>
    <cellStyle name="20% - Accent6 12 3 2 2" xfId="2864"/>
    <cellStyle name="20% - Accent6 12 3 2 2 2" xfId="7027"/>
    <cellStyle name="20% - Accent6 12 3 2 2 2 2" xfId="15381"/>
    <cellStyle name="20% - Accent6 12 3 2 2 3" xfId="11219"/>
    <cellStyle name="20% - Accent6 12 3 2 3" xfId="5911"/>
    <cellStyle name="20% - Accent6 12 3 2 3 2" xfId="14265"/>
    <cellStyle name="20% - Accent6 12 3 2 4" xfId="10103"/>
    <cellStyle name="20% - Accent6 12 3 3" xfId="2865"/>
    <cellStyle name="20% - Accent6 12 3 3 2" xfId="7028"/>
    <cellStyle name="20% - Accent6 12 3 3 2 2" xfId="15382"/>
    <cellStyle name="20% - Accent6 12 3 3 3" xfId="11220"/>
    <cellStyle name="20% - Accent6 12 3 4" xfId="4875"/>
    <cellStyle name="20% - Accent6 12 3 4 2" xfId="13229"/>
    <cellStyle name="20% - Accent6 12 3 5" xfId="9067"/>
    <cellStyle name="20% - Accent6 12 4" xfId="1236"/>
    <cellStyle name="20% - Accent6 12 4 2" xfId="2866"/>
    <cellStyle name="20% - Accent6 12 4 2 2" xfId="7029"/>
    <cellStyle name="20% - Accent6 12 4 2 2 2" xfId="15383"/>
    <cellStyle name="20% - Accent6 12 4 2 3" xfId="11221"/>
    <cellStyle name="20% - Accent6 12 4 3" xfId="5399"/>
    <cellStyle name="20% - Accent6 12 4 3 2" xfId="13753"/>
    <cellStyle name="20% - Accent6 12 4 4" xfId="9591"/>
    <cellStyle name="20% - Accent6 12 5" xfId="2867"/>
    <cellStyle name="20% - Accent6 12 5 2" xfId="7030"/>
    <cellStyle name="20% - Accent6 12 5 2 2" xfId="15384"/>
    <cellStyle name="20% - Accent6 12 5 3" xfId="11222"/>
    <cellStyle name="20% - Accent6 12 6" xfId="4363"/>
    <cellStyle name="20% - Accent6 12 6 2" xfId="12717"/>
    <cellStyle name="20% - Accent6 12 7" xfId="8555"/>
    <cellStyle name="20% - Accent6 13" xfId="212"/>
    <cellStyle name="20% - Accent6 13 2" xfId="454"/>
    <cellStyle name="20% - Accent6 13 2 2" xfId="967"/>
    <cellStyle name="20% - Accent6 13 2 2 2" xfId="2003"/>
    <cellStyle name="20% - Accent6 13 2 2 2 2" xfId="2868"/>
    <cellStyle name="20% - Accent6 13 2 2 2 2 2" xfId="7031"/>
    <cellStyle name="20% - Accent6 13 2 2 2 2 2 2" xfId="15385"/>
    <cellStyle name="20% - Accent6 13 2 2 2 2 3" xfId="11223"/>
    <cellStyle name="20% - Accent6 13 2 2 2 3" xfId="6166"/>
    <cellStyle name="20% - Accent6 13 2 2 2 3 2" xfId="14520"/>
    <cellStyle name="20% - Accent6 13 2 2 2 4" xfId="10358"/>
    <cellStyle name="20% - Accent6 13 2 2 3" xfId="2869"/>
    <cellStyle name="20% - Accent6 13 2 2 3 2" xfId="7032"/>
    <cellStyle name="20% - Accent6 13 2 2 3 2 2" xfId="15386"/>
    <cellStyle name="20% - Accent6 13 2 2 3 3" xfId="11224"/>
    <cellStyle name="20% - Accent6 13 2 2 4" xfId="5130"/>
    <cellStyle name="20% - Accent6 13 2 2 4 2" xfId="13484"/>
    <cellStyle name="20% - Accent6 13 2 2 5" xfId="9322"/>
    <cellStyle name="20% - Accent6 13 2 3" xfId="1491"/>
    <cellStyle name="20% - Accent6 13 2 3 2" xfId="2870"/>
    <cellStyle name="20% - Accent6 13 2 3 2 2" xfId="7033"/>
    <cellStyle name="20% - Accent6 13 2 3 2 2 2" xfId="15387"/>
    <cellStyle name="20% - Accent6 13 2 3 2 3" xfId="11225"/>
    <cellStyle name="20% - Accent6 13 2 3 3" xfId="5654"/>
    <cellStyle name="20% - Accent6 13 2 3 3 2" xfId="14008"/>
    <cellStyle name="20% - Accent6 13 2 3 4" xfId="9846"/>
    <cellStyle name="20% - Accent6 13 2 4" xfId="2871"/>
    <cellStyle name="20% - Accent6 13 2 4 2" xfId="7034"/>
    <cellStyle name="20% - Accent6 13 2 4 2 2" xfId="15388"/>
    <cellStyle name="20% - Accent6 13 2 4 3" xfId="11226"/>
    <cellStyle name="20% - Accent6 13 2 5" xfId="4618"/>
    <cellStyle name="20% - Accent6 13 2 5 2" xfId="12972"/>
    <cellStyle name="20% - Accent6 13 2 6" xfId="8810"/>
    <cellStyle name="20% - Accent6 13 3" xfId="727"/>
    <cellStyle name="20% - Accent6 13 3 2" xfId="1763"/>
    <cellStyle name="20% - Accent6 13 3 2 2" xfId="2872"/>
    <cellStyle name="20% - Accent6 13 3 2 2 2" xfId="7035"/>
    <cellStyle name="20% - Accent6 13 3 2 2 2 2" xfId="15389"/>
    <cellStyle name="20% - Accent6 13 3 2 2 3" xfId="11227"/>
    <cellStyle name="20% - Accent6 13 3 2 3" xfId="5926"/>
    <cellStyle name="20% - Accent6 13 3 2 3 2" xfId="14280"/>
    <cellStyle name="20% - Accent6 13 3 2 4" xfId="10118"/>
    <cellStyle name="20% - Accent6 13 3 3" xfId="2873"/>
    <cellStyle name="20% - Accent6 13 3 3 2" xfId="7036"/>
    <cellStyle name="20% - Accent6 13 3 3 2 2" xfId="15390"/>
    <cellStyle name="20% - Accent6 13 3 3 3" xfId="11228"/>
    <cellStyle name="20% - Accent6 13 3 4" xfId="4890"/>
    <cellStyle name="20% - Accent6 13 3 4 2" xfId="13244"/>
    <cellStyle name="20% - Accent6 13 3 5" xfId="9082"/>
    <cellStyle name="20% - Accent6 13 4" xfId="1251"/>
    <cellStyle name="20% - Accent6 13 4 2" xfId="2874"/>
    <cellStyle name="20% - Accent6 13 4 2 2" xfId="7037"/>
    <cellStyle name="20% - Accent6 13 4 2 2 2" xfId="15391"/>
    <cellStyle name="20% - Accent6 13 4 2 3" xfId="11229"/>
    <cellStyle name="20% - Accent6 13 4 3" xfId="5414"/>
    <cellStyle name="20% - Accent6 13 4 3 2" xfId="13768"/>
    <cellStyle name="20% - Accent6 13 4 4" xfId="9606"/>
    <cellStyle name="20% - Accent6 13 5" xfId="2875"/>
    <cellStyle name="20% - Accent6 13 5 2" xfId="7038"/>
    <cellStyle name="20% - Accent6 13 5 2 2" xfId="15392"/>
    <cellStyle name="20% - Accent6 13 5 3" xfId="11230"/>
    <cellStyle name="20% - Accent6 13 6" xfId="4378"/>
    <cellStyle name="20% - Accent6 13 6 2" xfId="12732"/>
    <cellStyle name="20% - Accent6 13 7" xfId="8570"/>
    <cellStyle name="20% - Accent6 14" xfId="226"/>
    <cellStyle name="20% - Accent6 14 2" xfId="468"/>
    <cellStyle name="20% - Accent6 14 2 2" xfId="981"/>
    <cellStyle name="20% - Accent6 14 2 2 2" xfId="2017"/>
    <cellStyle name="20% - Accent6 14 2 2 2 2" xfId="2876"/>
    <cellStyle name="20% - Accent6 14 2 2 2 2 2" xfId="7039"/>
    <cellStyle name="20% - Accent6 14 2 2 2 2 2 2" xfId="15393"/>
    <cellStyle name="20% - Accent6 14 2 2 2 2 3" xfId="11231"/>
    <cellStyle name="20% - Accent6 14 2 2 2 3" xfId="6180"/>
    <cellStyle name="20% - Accent6 14 2 2 2 3 2" xfId="14534"/>
    <cellStyle name="20% - Accent6 14 2 2 2 4" xfId="10372"/>
    <cellStyle name="20% - Accent6 14 2 2 3" xfId="2877"/>
    <cellStyle name="20% - Accent6 14 2 2 3 2" xfId="7040"/>
    <cellStyle name="20% - Accent6 14 2 2 3 2 2" xfId="15394"/>
    <cellStyle name="20% - Accent6 14 2 2 3 3" xfId="11232"/>
    <cellStyle name="20% - Accent6 14 2 2 4" xfId="5144"/>
    <cellStyle name="20% - Accent6 14 2 2 4 2" xfId="13498"/>
    <cellStyle name="20% - Accent6 14 2 2 5" xfId="9336"/>
    <cellStyle name="20% - Accent6 14 2 3" xfId="1505"/>
    <cellStyle name="20% - Accent6 14 2 3 2" xfId="2878"/>
    <cellStyle name="20% - Accent6 14 2 3 2 2" xfId="7041"/>
    <cellStyle name="20% - Accent6 14 2 3 2 2 2" xfId="15395"/>
    <cellStyle name="20% - Accent6 14 2 3 2 3" xfId="11233"/>
    <cellStyle name="20% - Accent6 14 2 3 3" xfId="5668"/>
    <cellStyle name="20% - Accent6 14 2 3 3 2" xfId="14022"/>
    <cellStyle name="20% - Accent6 14 2 3 4" xfId="9860"/>
    <cellStyle name="20% - Accent6 14 2 4" xfId="2879"/>
    <cellStyle name="20% - Accent6 14 2 4 2" xfId="7042"/>
    <cellStyle name="20% - Accent6 14 2 4 2 2" xfId="15396"/>
    <cellStyle name="20% - Accent6 14 2 4 3" xfId="11234"/>
    <cellStyle name="20% - Accent6 14 2 5" xfId="4632"/>
    <cellStyle name="20% - Accent6 14 2 5 2" xfId="12986"/>
    <cellStyle name="20% - Accent6 14 2 6" xfId="8824"/>
    <cellStyle name="20% - Accent6 14 3" xfId="741"/>
    <cellStyle name="20% - Accent6 14 3 2" xfId="1777"/>
    <cellStyle name="20% - Accent6 14 3 2 2" xfId="2880"/>
    <cellStyle name="20% - Accent6 14 3 2 2 2" xfId="7043"/>
    <cellStyle name="20% - Accent6 14 3 2 2 2 2" xfId="15397"/>
    <cellStyle name="20% - Accent6 14 3 2 2 3" xfId="11235"/>
    <cellStyle name="20% - Accent6 14 3 2 3" xfId="5940"/>
    <cellStyle name="20% - Accent6 14 3 2 3 2" xfId="14294"/>
    <cellStyle name="20% - Accent6 14 3 2 4" xfId="10132"/>
    <cellStyle name="20% - Accent6 14 3 3" xfId="2881"/>
    <cellStyle name="20% - Accent6 14 3 3 2" xfId="7044"/>
    <cellStyle name="20% - Accent6 14 3 3 2 2" xfId="15398"/>
    <cellStyle name="20% - Accent6 14 3 3 3" xfId="11236"/>
    <cellStyle name="20% - Accent6 14 3 4" xfId="4904"/>
    <cellStyle name="20% - Accent6 14 3 4 2" xfId="13258"/>
    <cellStyle name="20% - Accent6 14 3 5" xfId="9096"/>
    <cellStyle name="20% - Accent6 14 4" xfId="1265"/>
    <cellStyle name="20% - Accent6 14 4 2" xfId="2882"/>
    <cellStyle name="20% - Accent6 14 4 2 2" xfId="7045"/>
    <cellStyle name="20% - Accent6 14 4 2 2 2" xfId="15399"/>
    <cellStyle name="20% - Accent6 14 4 2 3" xfId="11237"/>
    <cellStyle name="20% - Accent6 14 4 3" xfId="5428"/>
    <cellStyle name="20% - Accent6 14 4 3 2" xfId="13782"/>
    <cellStyle name="20% - Accent6 14 4 4" xfId="9620"/>
    <cellStyle name="20% - Accent6 14 5" xfId="2883"/>
    <cellStyle name="20% - Accent6 14 5 2" xfId="7046"/>
    <cellStyle name="20% - Accent6 14 5 2 2" xfId="15400"/>
    <cellStyle name="20% - Accent6 14 5 3" xfId="11238"/>
    <cellStyle name="20% - Accent6 14 6" xfId="4392"/>
    <cellStyle name="20% - Accent6 14 6 2" xfId="12746"/>
    <cellStyle name="20% - Accent6 14 7" xfId="8584"/>
    <cellStyle name="20% - Accent6 15" xfId="240"/>
    <cellStyle name="20% - Accent6 15 2" xfId="482"/>
    <cellStyle name="20% - Accent6 15 2 2" xfId="995"/>
    <cellStyle name="20% - Accent6 15 2 2 2" xfId="2031"/>
    <cellStyle name="20% - Accent6 15 2 2 2 2" xfId="2884"/>
    <cellStyle name="20% - Accent6 15 2 2 2 2 2" xfId="7047"/>
    <cellStyle name="20% - Accent6 15 2 2 2 2 2 2" xfId="15401"/>
    <cellStyle name="20% - Accent6 15 2 2 2 2 3" xfId="11239"/>
    <cellStyle name="20% - Accent6 15 2 2 2 3" xfId="6194"/>
    <cellStyle name="20% - Accent6 15 2 2 2 3 2" xfId="14548"/>
    <cellStyle name="20% - Accent6 15 2 2 2 4" xfId="10386"/>
    <cellStyle name="20% - Accent6 15 2 2 3" xfId="2885"/>
    <cellStyle name="20% - Accent6 15 2 2 3 2" xfId="7048"/>
    <cellStyle name="20% - Accent6 15 2 2 3 2 2" xfId="15402"/>
    <cellStyle name="20% - Accent6 15 2 2 3 3" xfId="11240"/>
    <cellStyle name="20% - Accent6 15 2 2 4" xfId="5158"/>
    <cellStyle name="20% - Accent6 15 2 2 4 2" xfId="13512"/>
    <cellStyle name="20% - Accent6 15 2 2 5" xfId="9350"/>
    <cellStyle name="20% - Accent6 15 2 3" xfId="1519"/>
    <cellStyle name="20% - Accent6 15 2 3 2" xfId="2886"/>
    <cellStyle name="20% - Accent6 15 2 3 2 2" xfId="7049"/>
    <cellStyle name="20% - Accent6 15 2 3 2 2 2" xfId="15403"/>
    <cellStyle name="20% - Accent6 15 2 3 2 3" xfId="11241"/>
    <cellStyle name="20% - Accent6 15 2 3 3" xfId="5682"/>
    <cellStyle name="20% - Accent6 15 2 3 3 2" xfId="14036"/>
    <cellStyle name="20% - Accent6 15 2 3 4" xfId="9874"/>
    <cellStyle name="20% - Accent6 15 2 4" xfId="2887"/>
    <cellStyle name="20% - Accent6 15 2 4 2" xfId="7050"/>
    <cellStyle name="20% - Accent6 15 2 4 2 2" xfId="15404"/>
    <cellStyle name="20% - Accent6 15 2 4 3" xfId="11242"/>
    <cellStyle name="20% - Accent6 15 2 5" xfId="4646"/>
    <cellStyle name="20% - Accent6 15 2 5 2" xfId="13000"/>
    <cellStyle name="20% - Accent6 15 2 6" xfId="8838"/>
    <cellStyle name="20% - Accent6 15 3" xfId="755"/>
    <cellStyle name="20% - Accent6 15 3 2" xfId="1791"/>
    <cellStyle name="20% - Accent6 15 3 2 2" xfId="2888"/>
    <cellStyle name="20% - Accent6 15 3 2 2 2" xfId="7051"/>
    <cellStyle name="20% - Accent6 15 3 2 2 2 2" xfId="15405"/>
    <cellStyle name="20% - Accent6 15 3 2 2 3" xfId="11243"/>
    <cellStyle name="20% - Accent6 15 3 2 3" xfId="5954"/>
    <cellStyle name="20% - Accent6 15 3 2 3 2" xfId="14308"/>
    <cellStyle name="20% - Accent6 15 3 2 4" xfId="10146"/>
    <cellStyle name="20% - Accent6 15 3 3" xfId="2889"/>
    <cellStyle name="20% - Accent6 15 3 3 2" xfId="7052"/>
    <cellStyle name="20% - Accent6 15 3 3 2 2" xfId="15406"/>
    <cellStyle name="20% - Accent6 15 3 3 3" xfId="11244"/>
    <cellStyle name="20% - Accent6 15 3 4" xfId="4918"/>
    <cellStyle name="20% - Accent6 15 3 4 2" xfId="13272"/>
    <cellStyle name="20% - Accent6 15 3 5" xfId="9110"/>
    <cellStyle name="20% - Accent6 15 4" xfId="1279"/>
    <cellStyle name="20% - Accent6 15 4 2" xfId="2890"/>
    <cellStyle name="20% - Accent6 15 4 2 2" xfId="7053"/>
    <cellStyle name="20% - Accent6 15 4 2 2 2" xfId="15407"/>
    <cellStyle name="20% - Accent6 15 4 2 3" xfId="11245"/>
    <cellStyle name="20% - Accent6 15 4 3" xfId="5442"/>
    <cellStyle name="20% - Accent6 15 4 3 2" xfId="13796"/>
    <cellStyle name="20% - Accent6 15 4 4" xfId="9634"/>
    <cellStyle name="20% - Accent6 15 5" xfId="2891"/>
    <cellStyle name="20% - Accent6 15 5 2" xfId="7054"/>
    <cellStyle name="20% - Accent6 15 5 2 2" xfId="15408"/>
    <cellStyle name="20% - Accent6 15 5 3" xfId="11246"/>
    <cellStyle name="20% - Accent6 15 6" xfId="4406"/>
    <cellStyle name="20% - Accent6 15 6 2" xfId="12760"/>
    <cellStyle name="20% - Accent6 15 7" xfId="8598"/>
    <cellStyle name="20% - Accent6 16" xfId="254"/>
    <cellStyle name="20% - Accent6 16 2" xfId="496"/>
    <cellStyle name="20% - Accent6 16 2 2" xfId="1009"/>
    <cellStyle name="20% - Accent6 16 2 2 2" xfId="2045"/>
    <cellStyle name="20% - Accent6 16 2 2 2 2" xfId="2892"/>
    <cellStyle name="20% - Accent6 16 2 2 2 2 2" xfId="7055"/>
    <cellStyle name="20% - Accent6 16 2 2 2 2 2 2" xfId="15409"/>
    <cellStyle name="20% - Accent6 16 2 2 2 2 3" xfId="11247"/>
    <cellStyle name="20% - Accent6 16 2 2 2 3" xfId="6208"/>
    <cellStyle name="20% - Accent6 16 2 2 2 3 2" xfId="14562"/>
    <cellStyle name="20% - Accent6 16 2 2 2 4" xfId="10400"/>
    <cellStyle name="20% - Accent6 16 2 2 3" xfId="2893"/>
    <cellStyle name="20% - Accent6 16 2 2 3 2" xfId="7056"/>
    <cellStyle name="20% - Accent6 16 2 2 3 2 2" xfId="15410"/>
    <cellStyle name="20% - Accent6 16 2 2 3 3" xfId="11248"/>
    <cellStyle name="20% - Accent6 16 2 2 4" xfId="5172"/>
    <cellStyle name="20% - Accent6 16 2 2 4 2" xfId="13526"/>
    <cellStyle name="20% - Accent6 16 2 2 5" xfId="9364"/>
    <cellStyle name="20% - Accent6 16 2 3" xfId="1533"/>
    <cellStyle name="20% - Accent6 16 2 3 2" xfId="2894"/>
    <cellStyle name="20% - Accent6 16 2 3 2 2" xfId="7057"/>
    <cellStyle name="20% - Accent6 16 2 3 2 2 2" xfId="15411"/>
    <cellStyle name="20% - Accent6 16 2 3 2 3" xfId="11249"/>
    <cellStyle name="20% - Accent6 16 2 3 3" xfId="5696"/>
    <cellStyle name="20% - Accent6 16 2 3 3 2" xfId="14050"/>
    <cellStyle name="20% - Accent6 16 2 3 4" xfId="9888"/>
    <cellStyle name="20% - Accent6 16 2 4" xfId="2895"/>
    <cellStyle name="20% - Accent6 16 2 4 2" xfId="7058"/>
    <cellStyle name="20% - Accent6 16 2 4 2 2" xfId="15412"/>
    <cellStyle name="20% - Accent6 16 2 4 3" xfId="11250"/>
    <cellStyle name="20% - Accent6 16 2 5" xfId="4660"/>
    <cellStyle name="20% - Accent6 16 2 5 2" xfId="13014"/>
    <cellStyle name="20% - Accent6 16 2 6" xfId="8852"/>
    <cellStyle name="20% - Accent6 16 3" xfId="769"/>
    <cellStyle name="20% - Accent6 16 3 2" xfId="1805"/>
    <cellStyle name="20% - Accent6 16 3 2 2" xfId="2896"/>
    <cellStyle name="20% - Accent6 16 3 2 2 2" xfId="7059"/>
    <cellStyle name="20% - Accent6 16 3 2 2 2 2" xfId="15413"/>
    <cellStyle name="20% - Accent6 16 3 2 2 3" xfId="11251"/>
    <cellStyle name="20% - Accent6 16 3 2 3" xfId="5968"/>
    <cellStyle name="20% - Accent6 16 3 2 3 2" xfId="14322"/>
    <cellStyle name="20% - Accent6 16 3 2 4" xfId="10160"/>
    <cellStyle name="20% - Accent6 16 3 3" xfId="2897"/>
    <cellStyle name="20% - Accent6 16 3 3 2" xfId="7060"/>
    <cellStyle name="20% - Accent6 16 3 3 2 2" xfId="15414"/>
    <cellStyle name="20% - Accent6 16 3 3 3" xfId="11252"/>
    <cellStyle name="20% - Accent6 16 3 4" xfId="4932"/>
    <cellStyle name="20% - Accent6 16 3 4 2" xfId="13286"/>
    <cellStyle name="20% - Accent6 16 3 5" xfId="9124"/>
    <cellStyle name="20% - Accent6 16 4" xfId="1293"/>
    <cellStyle name="20% - Accent6 16 4 2" xfId="2898"/>
    <cellStyle name="20% - Accent6 16 4 2 2" xfId="7061"/>
    <cellStyle name="20% - Accent6 16 4 2 2 2" xfId="15415"/>
    <cellStyle name="20% - Accent6 16 4 2 3" xfId="11253"/>
    <cellStyle name="20% - Accent6 16 4 3" xfId="5456"/>
    <cellStyle name="20% - Accent6 16 4 3 2" xfId="13810"/>
    <cellStyle name="20% - Accent6 16 4 4" xfId="9648"/>
    <cellStyle name="20% - Accent6 16 5" xfId="2899"/>
    <cellStyle name="20% - Accent6 16 5 2" xfId="7062"/>
    <cellStyle name="20% - Accent6 16 5 2 2" xfId="15416"/>
    <cellStyle name="20% - Accent6 16 5 3" xfId="11254"/>
    <cellStyle name="20% - Accent6 16 6" xfId="4420"/>
    <cellStyle name="20% - Accent6 16 6 2" xfId="12774"/>
    <cellStyle name="20% - Accent6 16 7" xfId="8612"/>
    <cellStyle name="20% - Accent6 17" xfId="270"/>
    <cellStyle name="20% - Accent6 17 2" xfId="510"/>
    <cellStyle name="20% - Accent6 17 2 2" xfId="1023"/>
    <cellStyle name="20% - Accent6 17 2 2 2" xfId="2059"/>
    <cellStyle name="20% - Accent6 17 2 2 2 2" xfId="2900"/>
    <cellStyle name="20% - Accent6 17 2 2 2 2 2" xfId="7063"/>
    <cellStyle name="20% - Accent6 17 2 2 2 2 2 2" xfId="15417"/>
    <cellStyle name="20% - Accent6 17 2 2 2 2 3" xfId="11255"/>
    <cellStyle name="20% - Accent6 17 2 2 2 3" xfId="6222"/>
    <cellStyle name="20% - Accent6 17 2 2 2 3 2" xfId="14576"/>
    <cellStyle name="20% - Accent6 17 2 2 2 4" xfId="10414"/>
    <cellStyle name="20% - Accent6 17 2 2 3" xfId="2901"/>
    <cellStyle name="20% - Accent6 17 2 2 3 2" xfId="7064"/>
    <cellStyle name="20% - Accent6 17 2 2 3 2 2" xfId="15418"/>
    <cellStyle name="20% - Accent6 17 2 2 3 3" xfId="11256"/>
    <cellStyle name="20% - Accent6 17 2 2 4" xfId="5186"/>
    <cellStyle name="20% - Accent6 17 2 2 4 2" xfId="13540"/>
    <cellStyle name="20% - Accent6 17 2 2 5" xfId="9378"/>
    <cellStyle name="20% - Accent6 17 2 3" xfId="1547"/>
    <cellStyle name="20% - Accent6 17 2 3 2" xfId="2902"/>
    <cellStyle name="20% - Accent6 17 2 3 2 2" xfId="7065"/>
    <cellStyle name="20% - Accent6 17 2 3 2 2 2" xfId="15419"/>
    <cellStyle name="20% - Accent6 17 2 3 2 3" xfId="11257"/>
    <cellStyle name="20% - Accent6 17 2 3 3" xfId="5710"/>
    <cellStyle name="20% - Accent6 17 2 3 3 2" xfId="14064"/>
    <cellStyle name="20% - Accent6 17 2 3 4" xfId="9902"/>
    <cellStyle name="20% - Accent6 17 2 4" xfId="2903"/>
    <cellStyle name="20% - Accent6 17 2 4 2" xfId="7066"/>
    <cellStyle name="20% - Accent6 17 2 4 2 2" xfId="15420"/>
    <cellStyle name="20% - Accent6 17 2 4 3" xfId="11258"/>
    <cellStyle name="20% - Accent6 17 2 5" xfId="4674"/>
    <cellStyle name="20% - Accent6 17 2 5 2" xfId="13028"/>
    <cellStyle name="20% - Accent6 17 2 6" xfId="8866"/>
    <cellStyle name="20% - Accent6 17 3" xfId="783"/>
    <cellStyle name="20% - Accent6 17 3 2" xfId="1819"/>
    <cellStyle name="20% - Accent6 17 3 2 2" xfId="2904"/>
    <cellStyle name="20% - Accent6 17 3 2 2 2" xfId="7067"/>
    <cellStyle name="20% - Accent6 17 3 2 2 2 2" xfId="15421"/>
    <cellStyle name="20% - Accent6 17 3 2 2 3" xfId="11259"/>
    <cellStyle name="20% - Accent6 17 3 2 3" xfId="5982"/>
    <cellStyle name="20% - Accent6 17 3 2 3 2" xfId="14336"/>
    <cellStyle name="20% - Accent6 17 3 2 4" xfId="10174"/>
    <cellStyle name="20% - Accent6 17 3 3" xfId="2905"/>
    <cellStyle name="20% - Accent6 17 3 3 2" xfId="7068"/>
    <cellStyle name="20% - Accent6 17 3 3 2 2" xfId="15422"/>
    <cellStyle name="20% - Accent6 17 3 3 3" xfId="11260"/>
    <cellStyle name="20% - Accent6 17 3 4" xfId="4946"/>
    <cellStyle name="20% - Accent6 17 3 4 2" xfId="13300"/>
    <cellStyle name="20% - Accent6 17 3 5" xfId="9138"/>
    <cellStyle name="20% - Accent6 17 4" xfId="1307"/>
    <cellStyle name="20% - Accent6 17 4 2" xfId="2906"/>
    <cellStyle name="20% - Accent6 17 4 2 2" xfId="7069"/>
    <cellStyle name="20% - Accent6 17 4 2 2 2" xfId="15423"/>
    <cellStyle name="20% - Accent6 17 4 2 3" xfId="11261"/>
    <cellStyle name="20% - Accent6 17 4 3" xfId="5470"/>
    <cellStyle name="20% - Accent6 17 4 3 2" xfId="13824"/>
    <cellStyle name="20% - Accent6 17 4 4" xfId="9662"/>
    <cellStyle name="20% - Accent6 17 5" xfId="2907"/>
    <cellStyle name="20% - Accent6 17 5 2" xfId="7070"/>
    <cellStyle name="20% - Accent6 17 5 2 2" xfId="15424"/>
    <cellStyle name="20% - Accent6 17 5 3" xfId="11262"/>
    <cellStyle name="20% - Accent6 17 6" xfId="4434"/>
    <cellStyle name="20% - Accent6 17 6 2" xfId="12788"/>
    <cellStyle name="20% - Accent6 17 7" xfId="8626"/>
    <cellStyle name="20% - Accent6 18" xfId="277"/>
    <cellStyle name="20% - Accent6 18 2" xfId="790"/>
    <cellStyle name="20% - Accent6 18 2 2" xfId="1826"/>
    <cellStyle name="20% - Accent6 18 2 2 2" xfId="2908"/>
    <cellStyle name="20% - Accent6 18 2 2 2 2" xfId="7071"/>
    <cellStyle name="20% - Accent6 18 2 2 2 2 2" xfId="15425"/>
    <cellStyle name="20% - Accent6 18 2 2 2 3" xfId="11263"/>
    <cellStyle name="20% - Accent6 18 2 2 3" xfId="5989"/>
    <cellStyle name="20% - Accent6 18 2 2 3 2" xfId="14343"/>
    <cellStyle name="20% - Accent6 18 2 2 4" xfId="10181"/>
    <cellStyle name="20% - Accent6 18 2 3" xfId="2909"/>
    <cellStyle name="20% - Accent6 18 2 3 2" xfId="7072"/>
    <cellStyle name="20% - Accent6 18 2 3 2 2" xfId="15426"/>
    <cellStyle name="20% - Accent6 18 2 3 3" xfId="11264"/>
    <cellStyle name="20% - Accent6 18 2 4" xfId="4953"/>
    <cellStyle name="20% - Accent6 18 2 4 2" xfId="13307"/>
    <cellStyle name="20% - Accent6 18 2 5" xfId="9145"/>
    <cellStyle name="20% - Accent6 18 3" xfId="1314"/>
    <cellStyle name="20% - Accent6 18 3 2" xfId="2910"/>
    <cellStyle name="20% - Accent6 18 3 2 2" xfId="7073"/>
    <cellStyle name="20% - Accent6 18 3 2 2 2" xfId="15427"/>
    <cellStyle name="20% - Accent6 18 3 2 3" xfId="11265"/>
    <cellStyle name="20% - Accent6 18 3 3" xfId="5477"/>
    <cellStyle name="20% - Accent6 18 3 3 2" xfId="13831"/>
    <cellStyle name="20% - Accent6 18 3 4" xfId="9669"/>
    <cellStyle name="20% - Accent6 18 4" xfId="2911"/>
    <cellStyle name="20% - Accent6 18 4 2" xfId="7074"/>
    <cellStyle name="20% - Accent6 18 4 2 2" xfId="15428"/>
    <cellStyle name="20% - Accent6 18 4 3" xfId="11266"/>
    <cellStyle name="20% - Accent6 18 5" xfId="4441"/>
    <cellStyle name="20% - Accent6 18 5 2" xfId="12795"/>
    <cellStyle name="20% - Accent6 18 6" xfId="8633"/>
    <cellStyle name="20% - Accent6 19" xfId="526"/>
    <cellStyle name="20% - Accent6 19 2" xfId="1039"/>
    <cellStyle name="20% - Accent6 19 2 2" xfId="2075"/>
    <cellStyle name="20% - Accent6 19 2 2 2" xfId="2912"/>
    <cellStyle name="20% - Accent6 19 2 2 2 2" xfId="7075"/>
    <cellStyle name="20% - Accent6 19 2 2 2 2 2" xfId="15429"/>
    <cellStyle name="20% - Accent6 19 2 2 2 3" xfId="11267"/>
    <cellStyle name="20% - Accent6 19 2 2 3" xfId="6238"/>
    <cellStyle name="20% - Accent6 19 2 2 3 2" xfId="14592"/>
    <cellStyle name="20% - Accent6 19 2 2 4" xfId="10430"/>
    <cellStyle name="20% - Accent6 19 2 3" xfId="2913"/>
    <cellStyle name="20% - Accent6 19 2 3 2" xfId="7076"/>
    <cellStyle name="20% - Accent6 19 2 3 2 2" xfId="15430"/>
    <cellStyle name="20% - Accent6 19 2 3 3" xfId="11268"/>
    <cellStyle name="20% - Accent6 19 2 4" xfId="5202"/>
    <cellStyle name="20% - Accent6 19 2 4 2" xfId="13556"/>
    <cellStyle name="20% - Accent6 19 2 5" xfId="9394"/>
    <cellStyle name="20% - Accent6 19 3" xfId="1563"/>
    <cellStyle name="20% - Accent6 19 3 2" xfId="2914"/>
    <cellStyle name="20% - Accent6 19 3 2 2" xfId="7077"/>
    <cellStyle name="20% - Accent6 19 3 2 2 2" xfId="15431"/>
    <cellStyle name="20% - Accent6 19 3 2 3" xfId="11269"/>
    <cellStyle name="20% - Accent6 19 3 3" xfId="5726"/>
    <cellStyle name="20% - Accent6 19 3 3 2" xfId="14080"/>
    <cellStyle name="20% - Accent6 19 3 4" xfId="9918"/>
    <cellStyle name="20% - Accent6 19 4" xfId="2915"/>
    <cellStyle name="20% - Accent6 19 4 2" xfId="7078"/>
    <cellStyle name="20% - Accent6 19 4 2 2" xfId="15432"/>
    <cellStyle name="20% - Accent6 19 4 3" xfId="11270"/>
    <cellStyle name="20% - Accent6 19 5" xfId="4690"/>
    <cellStyle name="20% - Accent6 19 5 2" xfId="13044"/>
    <cellStyle name="20% - Accent6 19 6" xfId="8882"/>
    <cellStyle name="20% - Accent6 2" xfId="55"/>
    <cellStyle name="20% - Accent6 2 2" xfId="298"/>
    <cellStyle name="20% - Accent6 2 2 2" xfId="811"/>
    <cellStyle name="20% - Accent6 2 2 2 2" xfId="1847"/>
    <cellStyle name="20% - Accent6 2 2 2 2 2" xfId="2916"/>
    <cellStyle name="20% - Accent6 2 2 2 2 2 2" xfId="7079"/>
    <cellStyle name="20% - Accent6 2 2 2 2 2 2 2" xfId="15433"/>
    <cellStyle name="20% - Accent6 2 2 2 2 2 3" xfId="11271"/>
    <cellStyle name="20% - Accent6 2 2 2 2 3" xfId="6010"/>
    <cellStyle name="20% - Accent6 2 2 2 2 3 2" xfId="14364"/>
    <cellStyle name="20% - Accent6 2 2 2 2 4" xfId="10202"/>
    <cellStyle name="20% - Accent6 2 2 2 3" xfId="2917"/>
    <cellStyle name="20% - Accent6 2 2 2 3 2" xfId="7080"/>
    <cellStyle name="20% - Accent6 2 2 2 3 2 2" xfId="15434"/>
    <cellStyle name="20% - Accent6 2 2 2 3 3" xfId="11272"/>
    <cellStyle name="20% - Accent6 2 2 2 4" xfId="4974"/>
    <cellStyle name="20% - Accent6 2 2 2 4 2" xfId="13328"/>
    <cellStyle name="20% - Accent6 2 2 2 5" xfId="9166"/>
    <cellStyle name="20% - Accent6 2 2 3" xfId="1335"/>
    <cellStyle name="20% - Accent6 2 2 3 2" xfId="2918"/>
    <cellStyle name="20% - Accent6 2 2 3 2 2" xfId="7081"/>
    <cellStyle name="20% - Accent6 2 2 3 2 2 2" xfId="15435"/>
    <cellStyle name="20% - Accent6 2 2 3 2 3" xfId="11273"/>
    <cellStyle name="20% - Accent6 2 2 3 3" xfId="5498"/>
    <cellStyle name="20% - Accent6 2 2 3 3 2" xfId="13852"/>
    <cellStyle name="20% - Accent6 2 2 3 4" xfId="9690"/>
    <cellStyle name="20% - Accent6 2 2 4" xfId="2919"/>
    <cellStyle name="20% - Accent6 2 2 4 2" xfId="7082"/>
    <cellStyle name="20% - Accent6 2 2 4 2 2" xfId="15436"/>
    <cellStyle name="20% - Accent6 2 2 4 3" xfId="11274"/>
    <cellStyle name="20% - Accent6 2 2 5" xfId="4462"/>
    <cellStyle name="20% - Accent6 2 2 5 2" xfId="12816"/>
    <cellStyle name="20% - Accent6 2 2 6" xfId="8654"/>
    <cellStyle name="20% - Accent6 2 3" xfId="571"/>
    <cellStyle name="20% - Accent6 2 3 2" xfId="1607"/>
    <cellStyle name="20% - Accent6 2 3 2 2" xfId="2920"/>
    <cellStyle name="20% - Accent6 2 3 2 2 2" xfId="7083"/>
    <cellStyle name="20% - Accent6 2 3 2 2 2 2" xfId="15437"/>
    <cellStyle name="20% - Accent6 2 3 2 2 3" xfId="11275"/>
    <cellStyle name="20% - Accent6 2 3 2 3" xfId="5770"/>
    <cellStyle name="20% - Accent6 2 3 2 3 2" xfId="14124"/>
    <cellStyle name="20% - Accent6 2 3 2 4" xfId="9962"/>
    <cellStyle name="20% - Accent6 2 3 3" xfId="2921"/>
    <cellStyle name="20% - Accent6 2 3 3 2" xfId="7084"/>
    <cellStyle name="20% - Accent6 2 3 3 2 2" xfId="15438"/>
    <cellStyle name="20% - Accent6 2 3 3 3" xfId="11276"/>
    <cellStyle name="20% - Accent6 2 3 4" xfId="4734"/>
    <cellStyle name="20% - Accent6 2 3 4 2" xfId="13088"/>
    <cellStyle name="20% - Accent6 2 3 5" xfId="8926"/>
    <cellStyle name="20% - Accent6 2 4" xfId="1095"/>
    <cellStyle name="20% - Accent6 2 4 2" xfId="2922"/>
    <cellStyle name="20% - Accent6 2 4 2 2" xfId="7085"/>
    <cellStyle name="20% - Accent6 2 4 2 2 2" xfId="15439"/>
    <cellStyle name="20% - Accent6 2 4 2 3" xfId="11277"/>
    <cellStyle name="20% - Accent6 2 4 3" xfId="5258"/>
    <cellStyle name="20% - Accent6 2 4 3 2" xfId="13612"/>
    <cellStyle name="20% - Accent6 2 4 4" xfId="9450"/>
    <cellStyle name="20% - Accent6 2 5" xfId="2923"/>
    <cellStyle name="20% - Accent6 2 5 2" xfId="7086"/>
    <cellStyle name="20% - Accent6 2 5 2 2" xfId="15440"/>
    <cellStyle name="20% - Accent6 2 5 3" xfId="11278"/>
    <cellStyle name="20% - Accent6 2 6" xfId="4222"/>
    <cellStyle name="20% - Accent6 2 6 2" xfId="12576"/>
    <cellStyle name="20% - Accent6 2 7" xfId="8414"/>
    <cellStyle name="20% - Accent6 20" xfId="540"/>
    <cellStyle name="20% - Accent6 20 2" xfId="1053"/>
    <cellStyle name="20% - Accent6 20 2 2" xfId="2089"/>
    <cellStyle name="20% - Accent6 20 2 2 2" xfId="2924"/>
    <cellStyle name="20% - Accent6 20 2 2 2 2" xfId="7087"/>
    <cellStyle name="20% - Accent6 20 2 2 2 2 2" xfId="15441"/>
    <cellStyle name="20% - Accent6 20 2 2 2 3" xfId="11279"/>
    <cellStyle name="20% - Accent6 20 2 2 3" xfId="6252"/>
    <cellStyle name="20% - Accent6 20 2 2 3 2" xfId="14606"/>
    <cellStyle name="20% - Accent6 20 2 2 4" xfId="10444"/>
    <cellStyle name="20% - Accent6 20 2 3" xfId="2925"/>
    <cellStyle name="20% - Accent6 20 2 3 2" xfId="7088"/>
    <cellStyle name="20% - Accent6 20 2 3 2 2" xfId="15442"/>
    <cellStyle name="20% - Accent6 20 2 3 3" xfId="11280"/>
    <cellStyle name="20% - Accent6 20 2 4" xfId="5216"/>
    <cellStyle name="20% - Accent6 20 2 4 2" xfId="13570"/>
    <cellStyle name="20% - Accent6 20 2 5" xfId="9408"/>
    <cellStyle name="20% - Accent6 20 3" xfId="1577"/>
    <cellStyle name="20% - Accent6 20 3 2" xfId="2926"/>
    <cellStyle name="20% - Accent6 20 3 2 2" xfId="7089"/>
    <cellStyle name="20% - Accent6 20 3 2 2 2" xfId="15443"/>
    <cellStyle name="20% - Accent6 20 3 2 3" xfId="11281"/>
    <cellStyle name="20% - Accent6 20 3 3" xfId="5740"/>
    <cellStyle name="20% - Accent6 20 3 3 2" xfId="14094"/>
    <cellStyle name="20% - Accent6 20 3 4" xfId="9932"/>
    <cellStyle name="20% - Accent6 20 4" xfId="2927"/>
    <cellStyle name="20% - Accent6 20 4 2" xfId="7090"/>
    <cellStyle name="20% - Accent6 20 4 2 2" xfId="15444"/>
    <cellStyle name="20% - Accent6 20 4 3" xfId="11282"/>
    <cellStyle name="20% - Accent6 20 5" xfId="4704"/>
    <cellStyle name="20% - Accent6 20 5 2" xfId="13058"/>
    <cellStyle name="20% - Accent6 20 6" xfId="8896"/>
    <cellStyle name="20% - Accent6 21" xfId="1067"/>
    <cellStyle name="20% - Accent6 21 2" xfId="2103"/>
    <cellStyle name="20% - Accent6 21 2 2" xfId="2928"/>
    <cellStyle name="20% - Accent6 21 2 2 2" xfId="7091"/>
    <cellStyle name="20% - Accent6 21 2 2 2 2" xfId="15445"/>
    <cellStyle name="20% - Accent6 21 2 2 3" xfId="11283"/>
    <cellStyle name="20% - Accent6 21 2 3" xfId="6266"/>
    <cellStyle name="20% - Accent6 21 2 3 2" xfId="14620"/>
    <cellStyle name="20% - Accent6 21 2 4" xfId="10458"/>
    <cellStyle name="20% - Accent6 21 3" xfId="2929"/>
    <cellStyle name="20% - Accent6 21 3 2" xfId="7092"/>
    <cellStyle name="20% - Accent6 21 3 2 2" xfId="15446"/>
    <cellStyle name="20% - Accent6 21 3 3" xfId="11284"/>
    <cellStyle name="20% - Accent6 21 4" xfId="5230"/>
    <cellStyle name="20% - Accent6 21 4 2" xfId="13584"/>
    <cellStyle name="20% - Accent6 21 5" xfId="9422"/>
    <cellStyle name="20% - Accent6 22" xfId="554"/>
    <cellStyle name="20% - Accent6 22 2" xfId="1591"/>
    <cellStyle name="20% - Accent6 22 2 2" xfId="2930"/>
    <cellStyle name="20% - Accent6 22 2 2 2" xfId="7093"/>
    <cellStyle name="20% - Accent6 22 2 2 2 2" xfId="15447"/>
    <cellStyle name="20% - Accent6 22 2 2 3" xfId="11285"/>
    <cellStyle name="20% - Accent6 22 2 3" xfId="5754"/>
    <cellStyle name="20% - Accent6 22 2 3 2" xfId="14108"/>
    <cellStyle name="20% - Accent6 22 2 4" xfId="9946"/>
    <cellStyle name="20% - Accent6 22 3" xfId="2931"/>
    <cellStyle name="20% - Accent6 22 3 2" xfId="7094"/>
    <cellStyle name="20% - Accent6 22 3 2 2" xfId="15448"/>
    <cellStyle name="20% - Accent6 22 3 3" xfId="11286"/>
    <cellStyle name="20% - Accent6 22 4" xfId="4718"/>
    <cellStyle name="20% - Accent6 22 4 2" xfId="13072"/>
    <cellStyle name="20% - Accent6 22 5" xfId="8910"/>
    <cellStyle name="20% - Accent6 23" xfId="1074"/>
    <cellStyle name="20% - Accent6 23 2" xfId="2932"/>
    <cellStyle name="20% - Accent6 23 2 2" xfId="7095"/>
    <cellStyle name="20% - Accent6 23 2 2 2" xfId="15449"/>
    <cellStyle name="20% - Accent6 23 2 3" xfId="11287"/>
    <cellStyle name="20% - Accent6 23 3" xfId="5237"/>
    <cellStyle name="20% - Accent6 23 3 2" xfId="13591"/>
    <cellStyle name="20% - Accent6 23 4" xfId="9429"/>
    <cellStyle name="20% - Accent6 24" xfId="2117"/>
    <cellStyle name="20% - Accent6 24 2" xfId="6280"/>
    <cellStyle name="20% - Accent6 24 2 2" xfId="14634"/>
    <cellStyle name="20% - Accent6 24 3" xfId="10472"/>
    <cellStyle name="20% - Accent6 25" xfId="4192"/>
    <cellStyle name="20% - Accent6 25 2" xfId="8355"/>
    <cellStyle name="20% - Accent6 25 2 2" xfId="16709"/>
    <cellStyle name="20% - Accent6 25 3" xfId="12547"/>
    <cellStyle name="20% - Accent6 26" xfId="4205"/>
    <cellStyle name="20% - Accent6 26 2" xfId="12560"/>
    <cellStyle name="20% - Accent6 27" xfId="8369"/>
    <cellStyle name="20% - Accent6 27 2" xfId="16723"/>
    <cellStyle name="20% - Accent6 28" xfId="8383"/>
    <cellStyle name="20% - Accent6 28 2" xfId="16737"/>
    <cellStyle name="20% - Accent6 29" xfId="8397"/>
    <cellStyle name="20% - Accent6 3" xfId="69"/>
    <cellStyle name="20% - Accent6 3 2" xfId="312"/>
    <cellStyle name="20% - Accent6 3 2 2" xfId="825"/>
    <cellStyle name="20% - Accent6 3 2 2 2" xfId="1861"/>
    <cellStyle name="20% - Accent6 3 2 2 2 2" xfId="2933"/>
    <cellStyle name="20% - Accent6 3 2 2 2 2 2" xfId="7096"/>
    <cellStyle name="20% - Accent6 3 2 2 2 2 2 2" xfId="15450"/>
    <cellStyle name="20% - Accent6 3 2 2 2 2 3" xfId="11288"/>
    <cellStyle name="20% - Accent6 3 2 2 2 3" xfId="6024"/>
    <cellStyle name="20% - Accent6 3 2 2 2 3 2" xfId="14378"/>
    <cellStyle name="20% - Accent6 3 2 2 2 4" xfId="10216"/>
    <cellStyle name="20% - Accent6 3 2 2 3" xfId="2934"/>
    <cellStyle name="20% - Accent6 3 2 2 3 2" xfId="7097"/>
    <cellStyle name="20% - Accent6 3 2 2 3 2 2" xfId="15451"/>
    <cellStyle name="20% - Accent6 3 2 2 3 3" xfId="11289"/>
    <cellStyle name="20% - Accent6 3 2 2 4" xfId="4988"/>
    <cellStyle name="20% - Accent6 3 2 2 4 2" xfId="13342"/>
    <cellStyle name="20% - Accent6 3 2 2 5" xfId="9180"/>
    <cellStyle name="20% - Accent6 3 2 3" xfId="1349"/>
    <cellStyle name="20% - Accent6 3 2 3 2" xfId="2935"/>
    <cellStyle name="20% - Accent6 3 2 3 2 2" xfId="7098"/>
    <cellStyle name="20% - Accent6 3 2 3 2 2 2" xfId="15452"/>
    <cellStyle name="20% - Accent6 3 2 3 2 3" xfId="11290"/>
    <cellStyle name="20% - Accent6 3 2 3 3" xfId="5512"/>
    <cellStyle name="20% - Accent6 3 2 3 3 2" xfId="13866"/>
    <cellStyle name="20% - Accent6 3 2 3 4" xfId="9704"/>
    <cellStyle name="20% - Accent6 3 2 4" xfId="2936"/>
    <cellStyle name="20% - Accent6 3 2 4 2" xfId="7099"/>
    <cellStyle name="20% - Accent6 3 2 4 2 2" xfId="15453"/>
    <cellStyle name="20% - Accent6 3 2 4 3" xfId="11291"/>
    <cellStyle name="20% - Accent6 3 2 5" xfId="4476"/>
    <cellStyle name="20% - Accent6 3 2 5 2" xfId="12830"/>
    <cellStyle name="20% - Accent6 3 2 6" xfId="8668"/>
    <cellStyle name="20% - Accent6 3 3" xfId="585"/>
    <cellStyle name="20% - Accent6 3 3 2" xfId="1621"/>
    <cellStyle name="20% - Accent6 3 3 2 2" xfId="2937"/>
    <cellStyle name="20% - Accent6 3 3 2 2 2" xfId="7100"/>
    <cellStyle name="20% - Accent6 3 3 2 2 2 2" xfId="15454"/>
    <cellStyle name="20% - Accent6 3 3 2 2 3" xfId="11292"/>
    <cellStyle name="20% - Accent6 3 3 2 3" xfId="5784"/>
    <cellStyle name="20% - Accent6 3 3 2 3 2" xfId="14138"/>
    <cellStyle name="20% - Accent6 3 3 2 4" xfId="9976"/>
    <cellStyle name="20% - Accent6 3 3 3" xfId="2938"/>
    <cellStyle name="20% - Accent6 3 3 3 2" xfId="7101"/>
    <cellStyle name="20% - Accent6 3 3 3 2 2" xfId="15455"/>
    <cellStyle name="20% - Accent6 3 3 3 3" xfId="11293"/>
    <cellStyle name="20% - Accent6 3 3 4" xfId="4748"/>
    <cellStyle name="20% - Accent6 3 3 4 2" xfId="13102"/>
    <cellStyle name="20% - Accent6 3 3 5" xfId="8940"/>
    <cellStyle name="20% - Accent6 3 4" xfId="1109"/>
    <cellStyle name="20% - Accent6 3 4 2" xfId="2939"/>
    <cellStyle name="20% - Accent6 3 4 2 2" xfId="7102"/>
    <cellStyle name="20% - Accent6 3 4 2 2 2" xfId="15456"/>
    <cellStyle name="20% - Accent6 3 4 2 3" xfId="11294"/>
    <cellStyle name="20% - Accent6 3 4 3" xfId="5272"/>
    <cellStyle name="20% - Accent6 3 4 3 2" xfId="13626"/>
    <cellStyle name="20% - Accent6 3 4 4" xfId="9464"/>
    <cellStyle name="20% - Accent6 3 5" xfId="2940"/>
    <cellStyle name="20% - Accent6 3 5 2" xfId="7103"/>
    <cellStyle name="20% - Accent6 3 5 2 2" xfId="15457"/>
    <cellStyle name="20% - Accent6 3 5 3" xfId="11295"/>
    <cellStyle name="20% - Accent6 3 6" xfId="4236"/>
    <cellStyle name="20% - Accent6 3 6 2" xfId="12590"/>
    <cellStyle name="20% - Accent6 3 7" xfId="8428"/>
    <cellStyle name="20% - Accent6 4" xfId="83"/>
    <cellStyle name="20% - Accent6 4 2" xfId="326"/>
    <cellStyle name="20% - Accent6 4 2 2" xfId="839"/>
    <cellStyle name="20% - Accent6 4 2 2 2" xfId="1875"/>
    <cellStyle name="20% - Accent6 4 2 2 2 2" xfId="2941"/>
    <cellStyle name="20% - Accent6 4 2 2 2 2 2" xfId="7104"/>
    <cellStyle name="20% - Accent6 4 2 2 2 2 2 2" xfId="15458"/>
    <cellStyle name="20% - Accent6 4 2 2 2 2 3" xfId="11296"/>
    <cellStyle name="20% - Accent6 4 2 2 2 3" xfId="6038"/>
    <cellStyle name="20% - Accent6 4 2 2 2 3 2" xfId="14392"/>
    <cellStyle name="20% - Accent6 4 2 2 2 4" xfId="10230"/>
    <cellStyle name="20% - Accent6 4 2 2 3" xfId="2942"/>
    <cellStyle name="20% - Accent6 4 2 2 3 2" xfId="7105"/>
    <cellStyle name="20% - Accent6 4 2 2 3 2 2" xfId="15459"/>
    <cellStyle name="20% - Accent6 4 2 2 3 3" xfId="11297"/>
    <cellStyle name="20% - Accent6 4 2 2 4" xfId="5002"/>
    <cellStyle name="20% - Accent6 4 2 2 4 2" xfId="13356"/>
    <cellStyle name="20% - Accent6 4 2 2 5" xfId="9194"/>
    <cellStyle name="20% - Accent6 4 2 3" xfId="1363"/>
    <cellStyle name="20% - Accent6 4 2 3 2" xfId="2943"/>
    <cellStyle name="20% - Accent6 4 2 3 2 2" xfId="7106"/>
    <cellStyle name="20% - Accent6 4 2 3 2 2 2" xfId="15460"/>
    <cellStyle name="20% - Accent6 4 2 3 2 3" xfId="11298"/>
    <cellStyle name="20% - Accent6 4 2 3 3" xfId="5526"/>
    <cellStyle name="20% - Accent6 4 2 3 3 2" xfId="13880"/>
    <cellStyle name="20% - Accent6 4 2 3 4" xfId="9718"/>
    <cellStyle name="20% - Accent6 4 2 4" xfId="2944"/>
    <cellStyle name="20% - Accent6 4 2 4 2" xfId="7107"/>
    <cellStyle name="20% - Accent6 4 2 4 2 2" xfId="15461"/>
    <cellStyle name="20% - Accent6 4 2 4 3" xfId="11299"/>
    <cellStyle name="20% - Accent6 4 2 5" xfId="4490"/>
    <cellStyle name="20% - Accent6 4 2 5 2" xfId="12844"/>
    <cellStyle name="20% - Accent6 4 2 6" xfId="8682"/>
    <cellStyle name="20% - Accent6 4 3" xfId="599"/>
    <cellStyle name="20% - Accent6 4 3 2" xfId="1635"/>
    <cellStyle name="20% - Accent6 4 3 2 2" xfId="2945"/>
    <cellStyle name="20% - Accent6 4 3 2 2 2" xfId="7108"/>
    <cellStyle name="20% - Accent6 4 3 2 2 2 2" xfId="15462"/>
    <cellStyle name="20% - Accent6 4 3 2 2 3" xfId="11300"/>
    <cellStyle name="20% - Accent6 4 3 2 3" xfId="5798"/>
    <cellStyle name="20% - Accent6 4 3 2 3 2" xfId="14152"/>
    <cellStyle name="20% - Accent6 4 3 2 4" xfId="9990"/>
    <cellStyle name="20% - Accent6 4 3 3" xfId="2946"/>
    <cellStyle name="20% - Accent6 4 3 3 2" xfId="7109"/>
    <cellStyle name="20% - Accent6 4 3 3 2 2" xfId="15463"/>
    <cellStyle name="20% - Accent6 4 3 3 3" xfId="11301"/>
    <cellStyle name="20% - Accent6 4 3 4" xfId="4762"/>
    <cellStyle name="20% - Accent6 4 3 4 2" xfId="13116"/>
    <cellStyle name="20% - Accent6 4 3 5" xfId="8954"/>
    <cellStyle name="20% - Accent6 4 4" xfId="1123"/>
    <cellStyle name="20% - Accent6 4 4 2" xfId="2947"/>
    <cellStyle name="20% - Accent6 4 4 2 2" xfId="7110"/>
    <cellStyle name="20% - Accent6 4 4 2 2 2" xfId="15464"/>
    <cellStyle name="20% - Accent6 4 4 2 3" xfId="11302"/>
    <cellStyle name="20% - Accent6 4 4 3" xfId="5286"/>
    <cellStyle name="20% - Accent6 4 4 3 2" xfId="13640"/>
    <cellStyle name="20% - Accent6 4 4 4" xfId="9478"/>
    <cellStyle name="20% - Accent6 4 5" xfId="2948"/>
    <cellStyle name="20% - Accent6 4 5 2" xfId="7111"/>
    <cellStyle name="20% - Accent6 4 5 2 2" xfId="15465"/>
    <cellStyle name="20% - Accent6 4 5 3" xfId="11303"/>
    <cellStyle name="20% - Accent6 4 6" xfId="4250"/>
    <cellStyle name="20% - Accent6 4 6 2" xfId="12604"/>
    <cellStyle name="20% - Accent6 4 7" xfId="8442"/>
    <cellStyle name="20% - Accent6 5" xfId="97"/>
    <cellStyle name="20% - Accent6 5 2" xfId="340"/>
    <cellStyle name="20% - Accent6 5 2 2" xfId="853"/>
    <cellStyle name="20% - Accent6 5 2 2 2" xfId="1889"/>
    <cellStyle name="20% - Accent6 5 2 2 2 2" xfId="2949"/>
    <cellStyle name="20% - Accent6 5 2 2 2 2 2" xfId="7112"/>
    <cellStyle name="20% - Accent6 5 2 2 2 2 2 2" xfId="15466"/>
    <cellStyle name="20% - Accent6 5 2 2 2 2 3" xfId="11304"/>
    <cellStyle name="20% - Accent6 5 2 2 2 3" xfId="6052"/>
    <cellStyle name="20% - Accent6 5 2 2 2 3 2" xfId="14406"/>
    <cellStyle name="20% - Accent6 5 2 2 2 4" xfId="10244"/>
    <cellStyle name="20% - Accent6 5 2 2 3" xfId="2950"/>
    <cellStyle name="20% - Accent6 5 2 2 3 2" xfId="7113"/>
    <cellStyle name="20% - Accent6 5 2 2 3 2 2" xfId="15467"/>
    <cellStyle name="20% - Accent6 5 2 2 3 3" xfId="11305"/>
    <cellStyle name="20% - Accent6 5 2 2 4" xfId="5016"/>
    <cellStyle name="20% - Accent6 5 2 2 4 2" xfId="13370"/>
    <cellStyle name="20% - Accent6 5 2 2 5" xfId="9208"/>
    <cellStyle name="20% - Accent6 5 2 3" xfId="1377"/>
    <cellStyle name="20% - Accent6 5 2 3 2" xfId="2951"/>
    <cellStyle name="20% - Accent6 5 2 3 2 2" xfId="7114"/>
    <cellStyle name="20% - Accent6 5 2 3 2 2 2" xfId="15468"/>
    <cellStyle name="20% - Accent6 5 2 3 2 3" xfId="11306"/>
    <cellStyle name="20% - Accent6 5 2 3 3" xfId="5540"/>
    <cellStyle name="20% - Accent6 5 2 3 3 2" xfId="13894"/>
    <cellStyle name="20% - Accent6 5 2 3 4" xfId="9732"/>
    <cellStyle name="20% - Accent6 5 2 4" xfId="2952"/>
    <cellStyle name="20% - Accent6 5 2 4 2" xfId="7115"/>
    <cellStyle name="20% - Accent6 5 2 4 2 2" xfId="15469"/>
    <cellStyle name="20% - Accent6 5 2 4 3" xfId="11307"/>
    <cellStyle name="20% - Accent6 5 2 5" xfId="4504"/>
    <cellStyle name="20% - Accent6 5 2 5 2" xfId="12858"/>
    <cellStyle name="20% - Accent6 5 2 6" xfId="8696"/>
    <cellStyle name="20% - Accent6 5 3" xfId="613"/>
    <cellStyle name="20% - Accent6 5 3 2" xfId="1649"/>
    <cellStyle name="20% - Accent6 5 3 2 2" xfId="2953"/>
    <cellStyle name="20% - Accent6 5 3 2 2 2" xfId="7116"/>
    <cellStyle name="20% - Accent6 5 3 2 2 2 2" xfId="15470"/>
    <cellStyle name="20% - Accent6 5 3 2 2 3" xfId="11308"/>
    <cellStyle name="20% - Accent6 5 3 2 3" xfId="5812"/>
    <cellStyle name="20% - Accent6 5 3 2 3 2" xfId="14166"/>
    <cellStyle name="20% - Accent6 5 3 2 4" xfId="10004"/>
    <cellStyle name="20% - Accent6 5 3 3" xfId="2954"/>
    <cellStyle name="20% - Accent6 5 3 3 2" xfId="7117"/>
    <cellStyle name="20% - Accent6 5 3 3 2 2" xfId="15471"/>
    <cellStyle name="20% - Accent6 5 3 3 3" xfId="11309"/>
    <cellStyle name="20% - Accent6 5 3 4" xfId="4776"/>
    <cellStyle name="20% - Accent6 5 3 4 2" xfId="13130"/>
    <cellStyle name="20% - Accent6 5 3 5" xfId="8968"/>
    <cellStyle name="20% - Accent6 5 4" xfId="1137"/>
    <cellStyle name="20% - Accent6 5 4 2" xfId="2955"/>
    <cellStyle name="20% - Accent6 5 4 2 2" xfId="7118"/>
    <cellStyle name="20% - Accent6 5 4 2 2 2" xfId="15472"/>
    <cellStyle name="20% - Accent6 5 4 2 3" xfId="11310"/>
    <cellStyle name="20% - Accent6 5 4 3" xfId="5300"/>
    <cellStyle name="20% - Accent6 5 4 3 2" xfId="13654"/>
    <cellStyle name="20% - Accent6 5 4 4" xfId="9492"/>
    <cellStyle name="20% - Accent6 5 5" xfId="2956"/>
    <cellStyle name="20% - Accent6 5 5 2" xfId="7119"/>
    <cellStyle name="20% - Accent6 5 5 2 2" xfId="15473"/>
    <cellStyle name="20% - Accent6 5 5 3" xfId="11311"/>
    <cellStyle name="20% - Accent6 5 6" xfId="4264"/>
    <cellStyle name="20% - Accent6 5 6 2" xfId="12618"/>
    <cellStyle name="20% - Accent6 5 7" xfId="8456"/>
    <cellStyle name="20% - Accent6 6" xfId="111"/>
    <cellStyle name="20% - Accent6 6 2" xfId="354"/>
    <cellStyle name="20% - Accent6 6 2 2" xfId="867"/>
    <cellStyle name="20% - Accent6 6 2 2 2" xfId="1903"/>
    <cellStyle name="20% - Accent6 6 2 2 2 2" xfId="2957"/>
    <cellStyle name="20% - Accent6 6 2 2 2 2 2" xfId="7120"/>
    <cellStyle name="20% - Accent6 6 2 2 2 2 2 2" xfId="15474"/>
    <cellStyle name="20% - Accent6 6 2 2 2 2 3" xfId="11312"/>
    <cellStyle name="20% - Accent6 6 2 2 2 3" xfId="6066"/>
    <cellStyle name="20% - Accent6 6 2 2 2 3 2" xfId="14420"/>
    <cellStyle name="20% - Accent6 6 2 2 2 4" xfId="10258"/>
    <cellStyle name="20% - Accent6 6 2 2 3" xfId="2958"/>
    <cellStyle name="20% - Accent6 6 2 2 3 2" xfId="7121"/>
    <cellStyle name="20% - Accent6 6 2 2 3 2 2" xfId="15475"/>
    <cellStyle name="20% - Accent6 6 2 2 3 3" xfId="11313"/>
    <cellStyle name="20% - Accent6 6 2 2 4" xfId="5030"/>
    <cellStyle name="20% - Accent6 6 2 2 4 2" xfId="13384"/>
    <cellStyle name="20% - Accent6 6 2 2 5" xfId="9222"/>
    <cellStyle name="20% - Accent6 6 2 3" xfId="1391"/>
    <cellStyle name="20% - Accent6 6 2 3 2" xfId="2959"/>
    <cellStyle name="20% - Accent6 6 2 3 2 2" xfId="7122"/>
    <cellStyle name="20% - Accent6 6 2 3 2 2 2" xfId="15476"/>
    <cellStyle name="20% - Accent6 6 2 3 2 3" xfId="11314"/>
    <cellStyle name="20% - Accent6 6 2 3 3" xfId="5554"/>
    <cellStyle name="20% - Accent6 6 2 3 3 2" xfId="13908"/>
    <cellStyle name="20% - Accent6 6 2 3 4" xfId="9746"/>
    <cellStyle name="20% - Accent6 6 2 4" xfId="2960"/>
    <cellStyle name="20% - Accent6 6 2 4 2" xfId="7123"/>
    <cellStyle name="20% - Accent6 6 2 4 2 2" xfId="15477"/>
    <cellStyle name="20% - Accent6 6 2 4 3" xfId="11315"/>
    <cellStyle name="20% - Accent6 6 2 5" xfId="4518"/>
    <cellStyle name="20% - Accent6 6 2 5 2" xfId="12872"/>
    <cellStyle name="20% - Accent6 6 2 6" xfId="8710"/>
    <cellStyle name="20% - Accent6 6 3" xfId="627"/>
    <cellStyle name="20% - Accent6 6 3 2" xfId="1663"/>
    <cellStyle name="20% - Accent6 6 3 2 2" xfId="2961"/>
    <cellStyle name="20% - Accent6 6 3 2 2 2" xfId="7124"/>
    <cellStyle name="20% - Accent6 6 3 2 2 2 2" xfId="15478"/>
    <cellStyle name="20% - Accent6 6 3 2 2 3" xfId="11316"/>
    <cellStyle name="20% - Accent6 6 3 2 3" xfId="5826"/>
    <cellStyle name="20% - Accent6 6 3 2 3 2" xfId="14180"/>
    <cellStyle name="20% - Accent6 6 3 2 4" xfId="10018"/>
    <cellStyle name="20% - Accent6 6 3 3" xfId="2962"/>
    <cellStyle name="20% - Accent6 6 3 3 2" xfId="7125"/>
    <cellStyle name="20% - Accent6 6 3 3 2 2" xfId="15479"/>
    <cellStyle name="20% - Accent6 6 3 3 3" xfId="11317"/>
    <cellStyle name="20% - Accent6 6 3 4" xfId="4790"/>
    <cellStyle name="20% - Accent6 6 3 4 2" xfId="13144"/>
    <cellStyle name="20% - Accent6 6 3 5" xfId="8982"/>
    <cellStyle name="20% - Accent6 6 4" xfId="1151"/>
    <cellStyle name="20% - Accent6 6 4 2" xfId="2963"/>
    <cellStyle name="20% - Accent6 6 4 2 2" xfId="7126"/>
    <cellStyle name="20% - Accent6 6 4 2 2 2" xfId="15480"/>
    <cellStyle name="20% - Accent6 6 4 2 3" xfId="11318"/>
    <cellStyle name="20% - Accent6 6 4 3" xfId="5314"/>
    <cellStyle name="20% - Accent6 6 4 3 2" xfId="13668"/>
    <cellStyle name="20% - Accent6 6 4 4" xfId="9506"/>
    <cellStyle name="20% - Accent6 6 5" xfId="2964"/>
    <cellStyle name="20% - Accent6 6 5 2" xfId="7127"/>
    <cellStyle name="20% - Accent6 6 5 2 2" xfId="15481"/>
    <cellStyle name="20% - Accent6 6 5 3" xfId="11319"/>
    <cellStyle name="20% - Accent6 6 6" xfId="4278"/>
    <cellStyle name="20% - Accent6 6 6 2" xfId="12632"/>
    <cellStyle name="20% - Accent6 6 7" xfId="8470"/>
    <cellStyle name="20% - Accent6 7" xfId="125"/>
    <cellStyle name="20% - Accent6 7 2" xfId="368"/>
    <cellStyle name="20% - Accent6 7 2 2" xfId="881"/>
    <cellStyle name="20% - Accent6 7 2 2 2" xfId="1917"/>
    <cellStyle name="20% - Accent6 7 2 2 2 2" xfId="2965"/>
    <cellStyle name="20% - Accent6 7 2 2 2 2 2" xfId="7128"/>
    <cellStyle name="20% - Accent6 7 2 2 2 2 2 2" xfId="15482"/>
    <cellStyle name="20% - Accent6 7 2 2 2 2 3" xfId="11320"/>
    <cellStyle name="20% - Accent6 7 2 2 2 3" xfId="6080"/>
    <cellStyle name="20% - Accent6 7 2 2 2 3 2" xfId="14434"/>
    <cellStyle name="20% - Accent6 7 2 2 2 4" xfId="10272"/>
    <cellStyle name="20% - Accent6 7 2 2 3" xfId="2966"/>
    <cellStyle name="20% - Accent6 7 2 2 3 2" xfId="7129"/>
    <cellStyle name="20% - Accent6 7 2 2 3 2 2" xfId="15483"/>
    <cellStyle name="20% - Accent6 7 2 2 3 3" xfId="11321"/>
    <cellStyle name="20% - Accent6 7 2 2 4" xfId="5044"/>
    <cellStyle name="20% - Accent6 7 2 2 4 2" xfId="13398"/>
    <cellStyle name="20% - Accent6 7 2 2 5" xfId="9236"/>
    <cellStyle name="20% - Accent6 7 2 3" xfId="1405"/>
    <cellStyle name="20% - Accent6 7 2 3 2" xfId="2967"/>
    <cellStyle name="20% - Accent6 7 2 3 2 2" xfId="7130"/>
    <cellStyle name="20% - Accent6 7 2 3 2 2 2" xfId="15484"/>
    <cellStyle name="20% - Accent6 7 2 3 2 3" xfId="11322"/>
    <cellStyle name="20% - Accent6 7 2 3 3" xfId="5568"/>
    <cellStyle name="20% - Accent6 7 2 3 3 2" xfId="13922"/>
    <cellStyle name="20% - Accent6 7 2 3 4" xfId="9760"/>
    <cellStyle name="20% - Accent6 7 2 4" xfId="2968"/>
    <cellStyle name="20% - Accent6 7 2 4 2" xfId="7131"/>
    <cellStyle name="20% - Accent6 7 2 4 2 2" xfId="15485"/>
    <cellStyle name="20% - Accent6 7 2 4 3" xfId="11323"/>
    <cellStyle name="20% - Accent6 7 2 5" xfId="4532"/>
    <cellStyle name="20% - Accent6 7 2 5 2" xfId="12886"/>
    <cellStyle name="20% - Accent6 7 2 6" xfId="8724"/>
    <cellStyle name="20% - Accent6 7 3" xfId="641"/>
    <cellStyle name="20% - Accent6 7 3 2" xfId="1677"/>
    <cellStyle name="20% - Accent6 7 3 2 2" xfId="2969"/>
    <cellStyle name="20% - Accent6 7 3 2 2 2" xfId="7132"/>
    <cellStyle name="20% - Accent6 7 3 2 2 2 2" xfId="15486"/>
    <cellStyle name="20% - Accent6 7 3 2 2 3" xfId="11324"/>
    <cellStyle name="20% - Accent6 7 3 2 3" xfId="5840"/>
    <cellStyle name="20% - Accent6 7 3 2 3 2" xfId="14194"/>
    <cellStyle name="20% - Accent6 7 3 2 4" xfId="10032"/>
    <cellStyle name="20% - Accent6 7 3 3" xfId="2970"/>
    <cellStyle name="20% - Accent6 7 3 3 2" xfId="7133"/>
    <cellStyle name="20% - Accent6 7 3 3 2 2" xfId="15487"/>
    <cellStyle name="20% - Accent6 7 3 3 3" xfId="11325"/>
    <cellStyle name="20% - Accent6 7 3 4" xfId="4804"/>
    <cellStyle name="20% - Accent6 7 3 4 2" xfId="13158"/>
    <cellStyle name="20% - Accent6 7 3 5" xfId="8996"/>
    <cellStyle name="20% - Accent6 7 4" xfId="1165"/>
    <cellStyle name="20% - Accent6 7 4 2" xfId="2971"/>
    <cellStyle name="20% - Accent6 7 4 2 2" xfId="7134"/>
    <cellStyle name="20% - Accent6 7 4 2 2 2" xfId="15488"/>
    <cellStyle name="20% - Accent6 7 4 2 3" xfId="11326"/>
    <cellStyle name="20% - Accent6 7 4 3" xfId="5328"/>
    <cellStyle name="20% - Accent6 7 4 3 2" xfId="13682"/>
    <cellStyle name="20% - Accent6 7 4 4" xfId="9520"/>
    <cellStyle name="20% - Accent6 7 5" xfId="2972"/>
    <cellStyle name="20% - Accent6 7 5 2" xfId="7135"/>
    <cellStyle name="20% - Accent6 7 5 2 2" xfId="15489"/>
    <cellStyle name="20% - Accent6 7 5 3" xfId="11327"/>
    <cellStyle name="20% - Accent6 7 6" xfId="4292"/>
    <cellStyle name="20% - Accent6 7 6 2" xfId="12646"/>
    <cellStyle name="20% - Accent6 7 7" xfId="8484"/>
    <cellStyle name="20% - Accent6 8" xfId="139"/>
    <cellStyle name="20% - Accent6 8 2" xfId="382"/>
    <cellStyle name="20% - Accent6 8 2 2" xfId="895"/>
    <cellStyle name="20% - Accent6 8 2 2 2" xfId="1931"/>
    <cellStyle name="20% - Accent6 8 2 2 2 2" xfId="2973"/>
    <cellStyle name="20% - Accent6 8 2 2 2 2 2" xfId="7136"/>
    <cellStyle name="20% - Accent6 8 2 2 2 2 2 2" xfId="15490"/>
    <cellStyle name="20% - Accent6 8 2 2 2 2 3" xfId="11328"/>
    <cellStyle name="20% - Accent6 8 2 2 2 3" xfId="6094"/>
    <cellStyle name="20% - Accent6 8 2 2 2 3 2" xfId="14448"/>
    <cellStyle name="20% - Accent6 8 2 2 2 4" xfId="10286"/>
    <cellStyle name="20% - Accent6 8 2 2 3" xfId="2974"/>
    <cellStyle name="20% - Accent6 8 2 2 3 2" xfId="7137"/>
    <cellStyle name="20% - Accent6 8 2 2 3 2 2" xfId="15491"/>
    <cellStyle name="20% - Accent6 8 2 2 3 3" xfId="11329"/>
    <cellStyle name="20% - Accent6 8 2 2 4" xfId="5058"/>
    <cellStyle name="20% - Accent6 8 2 2 4 2" xfId="13412"/>
    <cellStyle name="20% - Accent6 8 2 2 5" xfId="9250"/>
    <cellStyle name="20% - Accent6 8 2 3" xfId="1419"/>
    <cellStyle name="20% - Accent6 8 2 3 2" xfId="2975"/>
    <cellStyle name="20% - Accent6 8 2 3 2 2" xfId="7138"/>
    <cellStyle name="20% - Accent6 8 2 3 2 2 2" xfId="15492"/>
    <cellStyle name="20% - Accent6 8 2 3 2 3" xfId="11330"/>
    <cellStyle name="20% - Accent6 8 2 3 3" xfId="5582"/>
    <cellStyle name="20% - Accent6 8 2 3 3 2" xfId="13936"/>
    <cellStyle name="20% - Accent6 8 2 3 4" xfId="9774"/>
    <cellStyle name="20% - Accent6 8 2 4" xfId="2976"/>
    <cellStyle name="20% - Accent6 8 2 4 2" xfId="7139"/>
    <cellStyle name="20% - Accent6 8 2 4 2 2" xfId="15493"/>
    <cellStyle name="20% - Accent6 8 2 4 3" xfId="11331"/>
    <cellStyle name="20% - Accent6 8 2 5" xfId="4546"/>
    <cellStyle name="20% - Accent6 8 2 5 2" xfId="12900"/>
    <cellStyle name="20% - Accent6 8 2 6" xfId="8738"/>
    <cellStyle name="20% - Accent6 8 3" xfId="655"/>
    <cellStyle name="20% - Accent6 8 3 2" xfId="1691"/>
    <cellStyle name="20% - Accent6 8 3 2 2" xfId="2977"/>
    <cellStyle name="20% - Accent6 8 3 2 2 2" xfId="7140"/>
    <cellStyle name="20% - Accent6 8 3 2 2 2 2" xfId="15494"/>
    <cellStyle name="20% - Accent6 8 3 2 2 3" xfId="11332"/>
    <cellStyle name="20% - Accent6 8 3 2 3" xfId="5854"/>
    <cellStyle name="20% - Accent6 8 3 2 3 2" xfId="14208"/>
    <cellStyle name="20% - Accent6 8 3 2 4" xfId="10046"/>
    <cellStyle name="20% - Accent6 8 3 3" xfId="2978"/>
    <cellStyle name="20% - Accent6 8 3 3 2" xfId="7141"/>
    <cellStyle name="20% - Accent6 8 3 3 2 2" xfId="15495"/>
    <cellStyle name="20% - Accent6 8 3 3 3" xfId="11333"/>
    <cellStyle name="20% - Accent6 8 3 4" xfId="4818"/>
    <cellStyle name="20% - Accent6 8 3 4 2" xfId="13172"/>
    <cellStyle name="20% - Accent6 8 3 5" xfId="9010"/>
    <cellStyle name="20% - Accent6 8 4" xfId="1179"/>
    <cellStyle name="20% - Accent6 8 4 2" xfId="2979"/>
    <cellStyle name="20% - Accent6 8 4 2 2" xfId="7142"/>
    <cellStyle name="20% - Accent6 8 4 2 2 2" xfId="15496"/>
    <cellStyle name="20% - Accent6 8 4 2 3" xfId="11334"/>
    <cellStyle name="20% - Accent6 8 4 3" xfId="5342"/>
    <cellStyle name="20% - Accent6 8 4 3 2" xfId="13696"/>
    <cellStyle name="20% - Accent6 8 4 4" xfId="9534"/>
    <cellStyle name="20% - Accent6 8 5" xfId="2980"/>
    <cellStyle name="20% - Accent6 8 5 2" xfId="7143"/>
    <cellStyle name="20% - Accent6 8 5 2 2" xfId="15497"/>
    <cellStyle name="20% - Accent6 8 5 3" xfId="11335"/>
    <cellStyle name="20% - Accent6 8 6" xfId="4306"/>
    <cellStyle name="20% - Accent6 8 6 2" xfId="12660"/>
    <cellStyle name="20% - Accent6 8 7" xfId="8498"/>
    <cellStyle name="20% - Accent6 9" xfId="153"/>
    <cellStyle name="20% - Accent6 9 2" xfId="396"/>
    <cellStyle name="20% - Accent6 9 2 2" xfId="909"/>
    <cellStyle name="20% - Accent6 9 2 2 2" xfId="1945"/>
    <cellStyle name="20% - Accent6 9 2 2 2 2" xfId="2981"/>
    <cellStyle name="20% - Accent6 9 2 2 2 2 2" xfId="7144"/>
    <cellStyle name="20% - Accent6 9 2 2 2 2 2 2" xfId="15498"/>
    <cellStyle name="20% - Accent6 9 2 2 2 2 3" xfId="11336"/>
    <cellStyle name="20% - Accent6 9 2 2 2 3" xfId="6108"/>
    <cellStyle name="20% - Accent6 9 2 2 2 3 2" xfId="14462"/>
    <cellStyle name="20% - Accent6 9 2 2 2 4" xfId="10300"/>
    <cellStyle name="20% - Accent6 9 2 2 3" xfId="2982"/>
    <cellStyle name="20% - Accent6 9 2 2 3 2" xfId="7145"/>
    <cellStyle name="20% - Accent6 9 2 2 3 2 2" xfId="15499"/>
    <cellStyle name="20% - Accent6 9 2 2 3 3" xfId="11337"/>
    <cellStyle name="20% - Accent6 9 2 2 4" xfId="5072"/>
    <cellStyle name="20% - Accent6 9 2 2 4 2" xfId="13426"/>
    <cellStyle name="20% - Accent6 9 2 2 5" xfId="9264"/>
    <cellStyle name="20% - Accent6 9 2 3" xfId="1433"/>
    <cellStyle name="20% - Accent6 9 2 3 2" xfId="2983"/>
    <cellStyle name="20% - Accent6 9 2 3 2 2" xfId="7146"/>
    <cellStyle name="20% - Accent6 9 2 3 2 2 2" xfId="15500"/>
    <cellStyle name="20% - Accent6 9 2 3 2 3" xfId="11338"/>
    <cellStyle name="20% - Accent6 9 2 3 3" xfId="5596"/>
    <cellStyle name="20% - Accent6 9 2 3 3 2" xfId="13950"/>
    <cellStyle name="20% - Accent6 9 2 3 4" xfId="9788"/>
    <cellStyle name="20% - Accent6 9 2 4" xfId="2984"/>
    <cellStyle name="20% - Accent6 9 2 4 2" xfId="7147"/>
    <cellStyle name="20% - Accent6 9 2 4 2 2" xfId="15501"/>
    <cellStyle name="20% - Accent6 9 2 4 3" xfId="11339"/>
    <cellStyle name="20% - Accent6 9 2 5" xfId="4560"/>
    <cellStyle name="20% - Accent6 9 2 5 2" xfId="12914"/>
    <cellStyle name="20% - Accent6 9 2 6" xfId="8752"/>
    <cellStyle name="20% - Accent6 9 3" xfId="669"/>
    <cellStyle name="20% - Accent6 9 3 2" xfId="1705"/>
    <cellStyle name="20% - Accent6 9 3 2 2" xfId="2985"/>
    <cellStyle name="20% - Accent6 9 3 2 2 2" xfId="7148"/>
    <cellStyle name="20% - Accent6 9 3 2 2 2 2" xfId="15502"/>
    <cellStyle name="20% - Accent6 9 3 2 2 3" xfId="11340"/>
    <cellStyle name="20% - Accent6 9 3 2 3" xfId="5868"/>
    <cellStyle name="20% - Accent6 9 3 2 3 2" xfId="14222"/>
    <cellStyle name="20% - Accent6 9 3 2 4" xfId="10060"/>
    <cellStyle name="20% - Accent6 9 3 3" xfId="2986"/>
    <cellStyle name="20% - Accent6 9 3 3 2" xfId="7149"/>
    <cellStyle name="20% - Accent6 9 3 3 2 2" xfId="15503"/>
    <cellStyle name="20% - Accent6 9 3 3 3" xfId="11341"/>
    <cellStyle name="20% - Accent6 9 3 4" xfId="4832"/>
    <cellStyle name="20% - Accent6 9 3 4 2" xfId="13186"/>
    <cellStyle name="20% - Accent6 9 3 5" xfId="9024"/>
    <cellStyle name="20% - Accent6 9 4" xfId="1193"/>
    <cellStyle name="20% - Accent6 9 4 2" xfId="2987"/>
    <cellStyle name="20% - Accent6 9 4 2 2" xfId="7150"/>
    <cellStyle name="20% - Accent6 9 4 2 2 2" xfId="15504"/>
    <cellStyle name="20% - Accent6 9 4 2 3" xfId="11342"/>
    <cellStyle name="20% - Accent6 9 4 3" xfId="5356"/>
    <cellStyle name="20% - Accent6 9 4 3 2" xfId="13710"/>
    <cellStyle name="20% - Accent6 9 4 4" xfId="9548"/>
    <cellStyle name="20% - Accent6 9 5" xfId="2988"/>
    <cellStyle name="20% - Accent6 9 5 2" xfId="7151"/>
    <cellStyle name="20% - Accent6 9 5 2 2" xfId="15505"/>
    <cellStyle name="20% - Accent6 9 5 3" xfId="11343"/>
    <cellStyle name="20% - Accent6 9 6" xfId="4320"/>
    <cellStyle name="20% - Accent6 9 6 2" xfId="12674"/>
    <cellStyle name="20% - Accent6 9 7" xfId="8512"/>
    <cellStyle name="40% - Accent1" xfId="7" builtinId="31" customBuiltin="1"/>
    <cellStyle name="40% - Accent1 10" xfId="158"/>
    <cellStyle name="40% - Accent1 10 2" xfId="401"/>
    <cellStyle name="40% - Accent1 10 2 2" xfId="914"/>
    <cellStyle name="40% - Accent1 10 2 2 2" xfId="1950"/>
    <cellStyle name="40% - Accent1 10 2 2 2 2" xfId="2989"/>
    <cellStyle name="40% - Accent1 10 2 2 2 2 2" xfId="7152"/>
    <cellStyle name="40% - Accent1 10 2 2 2 2 2 2" xfId="15506"/>
    <cellStyle name="40% - Accent1 10 2 2 2 2 3" xfId="11344"/>
    <cellStyle name="40% - Accent1 10 2 2 2 3" xfId="6113"/>
    <cellStyle name="40% - Accent1 10 2 2 2 3 2" xfId="14467"/>
    <cellStyle name="40% - Accent1 10 2 2 2 4" xfId="10305"/>
    <cellStyle name="40% - Accent1 10 2 2 3" xfId="2990"/>
    <cellStyle name="40% - Accent1 10 2 2 3 2" xfId="7153"/>
    <cellStyle name="40% - Accent1 10 2 2 3 2 2" xfId="15507"/>
    <cellStyle name="40% - Accent1 10 2 2 3 3" xfId="11345"/>
    <cellStyle name="40% - Accent1 10 2 2 4" xfId="5077"/>
    <cellStyle name="40% - Accent1 10 2 2 4 2" xfId="13431"/>
    <cellStyle name="40% - Accent1 10 2 2 5" xfId="9269"/>
    <cellStyle name="40% - Accent1 10 2 3" xfId="1438"/>
    <cellStyle name="40% - Accent1 10 2 3 2" xfId="2991"/>
    <cellStyle name="40% - Accent1 10 2 3 2 2" xfId="7154"/>
    <cellStyle name="40% - Accent1 10 2 3 2 2 2" xfId="15508"/>
    <cellStyle name="40% - Accent1 10 2 3 2 3" xfId="11346"/>
    <cellStyle name="40% - Accent1 10 2 3 3" xfId="5601"/>
    <cellStyle name="40% - Accent1 10 2 3 3 2" xfId="13955"/>
    <cellStyle name="40% - Accent1 10 2 3 4" xfId="9793"/>
    <cellStyle name="40% - Accent1 10 2 4" xfId="2992"/>
    <cellStyle name="40% - Accent1 10 2 4 2" xfId="7155"/>
    <cellStyle name="40% - Accent1 10 2 4 2 2" xfId="15509"/>
    <cellStyle name="40% - Accent1 10 2 4 3" xfId="11347"/>
    <cellStyle name="40% - Accent1 10 2 5" xfId="4565"/>
    <cellStyle name="40% - Accent1 10 2 5 2" xfId="12919"/>
    <cellStyle name="40% - Accent1 10 2 6" xfId="8757"/>
    <cellStyle name="40% - Accent1 10 3" xfId="674"/>
    <cellStyle name="40% - Accent1 10 3 2" xfId="1710"/>
    <cellStyle name="40% - Accent1 10 3 2 2" xfId="2993"/>
    <cellStyle name="40% - Accent1 10 3 2 2 2" xfId="7156"/>
    <cellStyle name="40% - Accent1 10 3 2 2 2 2" xfId="15510"/>
    <cellStyle name="40% - Accent1 10 3 2 2 3" xfId="11348"/>
    <cellStyle name="40% - Accent1 10 3 2 3" xfId="5873"/>
    <cellStyle name="40% - Accent1 10 3 2 3 2" xfId="14227"/>
    <cellStyle name="40% - Accent1 10 3 2 4" xfId="10065"/>
    <cellStyle name="40% - Accent1 10 3 3" xfId="2994"/>
    <cellStyle name="40% - Accent1 10 3 3 2" xfId="7157"/>
    <cellStyle name="40% - Accent1 10 3 3 2 2" xfId="15511"/>
    <cellStyle name="40% - Accent1 10 3 3 3" xfId="11349"/>
    <cellStyle name="40% - Accent1 10 3 4" xfId="4837"/>
    <cellStyle name="40% - Accent1 10 3 4 2" xfId="13191"/>
    <cellStyle name="40% - Accent1 10 3 5" xfId="9029"/>
    <cellStyle name="40% - Accent1 10 4" xfId="1198"/>
    <cellStyle name="40% - Accent1 10 4 2" xfId="2995"/>
    <cellStyle name="40% - Accent1 10 4 2 2" xfId="7158"/>
    <cellStyle name="40% - Accent1 10 4 2 2 2" xfId="15512"/>
    <cellStyle name="40% - Accent1 10 4 2 3" xfId="11350"/>
    <cellStyle name="40% - Accent1 10 4 3" xfId="5361"/>
    <cellStyle name="40% - Accent1 10 4 3 2" xfId="13715"/>
    <cellStyle name="40% - Accent1 10 4 4" xfId="9553"/>
    <cellStyle name="40% - Accent1 10 5" xfId="2996"/>
    <cellStyle name="40% - Accent1 10 5 2" xfId="7159"/>
    <cellStyle name="40% - Accent1 10 5 2 2" xfId="15513"/>
    <cellStyle name="40% - Accent1 10 5 3" xfId="11351"/>
    <cellStyle name="40% - Accent1 10 6" xfId="4325"/>
    <cellStyle name="40% - Accent1 10 6 2" xfId="12679"/>
    <cellStyle name="40% - Accent1 10 7" xfId="8517"/>
    <cellStyle name="40% - Accent1 11" xfId="172"/>
    <cellStyle name="40% - Accent1 11 2" xfId="415"/>
    <cellStyle name="40% - Accent1 11 2 2" xfId="928"/>
    <cellStyle name="40% - Accent1 11 2 2 2" xfId="1964"/>
    <cellStyle name="40% - Accent1 11 2 2 2 2" xfId="2997"/>
    <cellStyle name="40% - Accent1 11 2 2 2 2 2" xfId="7160"/>
    <cellStyle name="40% - Accent1 11 2 2 2 2 2 2" xfId="15514"/>
    <cellStyle name="40% - Accent1 11 2 2 2 2 3" xfId="11352"/>
    <cellStyle name="40% - Accent1 11 2 2 2 3" xfId="6127"/>
    <cellStyle name="40% - Accent1 11 2 2 2 3 2" xfId="14481"/>
    <cellStyle name="40% - Accent1 11 2 2 2 4" xfId="10319"/>
    <cellStyle name="40% - Accent1 11 2 2 3" xfId="2998"/>
    <cellStyle name="40% - Accent1 11 2 2 3 2" xfId="7161"/>
    <cellStyle name="40% - Accent1 11 2 2 3 2 2" xfId="15515"/>
    <cellStyle name="40% - Accent1 11 2 2 3 3" xfId="11353"/>
    <cellStyle name="40% - Accent1 11 2 2 4" xfId="5091"/>
    <cellStyle name="40% - Accent1 11 2 2 4 2" xfId="13445"/>
    <cellStyle name="40% - Accent1 11 2 2 5" xfId="9283"/>
    <cellStyle name="40% - Accent1 11 2 3" xfId="1452"/>
    <cellStyle name="40% - Accent1 11 2 3 2" xfId="2999"/>
    <cellStyle name="40% - Accent1 11 2 3 2 2" xfId="7162"/>
    <cellStyle name="40% - Accent1 11 2 3 2 2 2" xfId="15516"/>
    <cellStyle name="40% - Accent1 11 2 3 2 3" xfId="11354"/>
    <cellStyle name="40% - Accent1 11 2 3 3" xfId="5615"/>
    <cellStyle name="40% - Accent1 11 2 3 3 2" xfId="13969"/>
    <cellStyle name="40% - Accent1 11 2 3 4" xfId="9807"/>
    <cellStyle name="40% - Accent1 11 2 4" xfId="3000"/>
    <cellStyle name="40% - Accent1 11 2 4 2" xfId="7163"/>
    <cellStyle name="40% - Accent1 11 2 4 2 2" xfId="15517"/>
    <cellStyle name="40% - Accent1 11 2 4 3" xfId="11355"/>
    <cellStyle name="40% - Accent1 11 2 5" xfId="4579"/>
    <cellStyle name="40% - Accent1 11 2 5 2" xfId="12933"/>
    <cellStyle name="40% - Accent1 11 2 6" xfId="8771"/>
    <cellStyle name="40% - Accent1 11 3" xfId="688"/>
    <cellStyle name="40% - Accent1 11 3 2" xfId="1724"/>
    <cellStyle name="40% - Accent1 11 3 2 2" xfId="3001"/>
    <cellStyle name="40% - Accent1 11 3 2 2 2" xfId="7164"/>
    <cellStyle name="40% - Accent1 11 3 2 2 2 2" xfId="15518"/>
    <cellStyle name="40% - Accent1 11 3 2 2 3" xfId="11356"/>
    <cellStyle name="40% - Accent1 11 3 2 3" xfId="5887"/>
    <cellStyle name="40% - Accent1 11 3 2 3 2" xfId="14241"/>
    <cellStyle name="40% - Accent1 11 3 2 4" xfId="10079"/>
    <cellStyle name="40% - Accent1 11 3 3" xfId="3002"/>
    <cellStyle name="40% - Accent1 11 3 3 2" xfId="7165"/>
    <cellStyle name="40% - Accent1 11 3 3 2 2" xfId="15519"/>
    <cellStyle name="40% - Accent1 11 3 3 3" xfId="11357"/>
    <cellStyle name="40% - Accent1 11 3 4" xfId="4851"/>
    <cellStyle name="40% - Accent1 11 3 4 2" xfId="13205"/>
    <cellStyle name="40% - Accent1 11 3 5" xfId="9043"/>
    <cellStyle name="40% - Accent1 11 4" xfId="1212"/>
    <cellStyle name="40% - Accent1 11 4 2" xfId="3003"/>
    <cellStyle name="40% - Accent1 11 4 2 2" xfId="7166"/>
    <cellStyle name="40% - Accent1 11 4 2 2 2" xfId="15520"/>
    <cellStyle name="40% - Accent1 11 4 2 3" xfId="11358"/>
    <cellStyle name="40% - Accent1 11 4 3" xfId="5375"/>
    <cellStyle name="40% - Accent1 11 4 3 2" xfId="13729"/>
    <cellStyle name="40% - Accent1 11 4 4" xfId="9567"/>
    <cellStyle name="40% - Accent1 11 5" xfId="3004"/>
    <cellStyle name="40% - Accent1 11 5 2" xfId="7167"/>
    <cellStyle name="40% - Accent1 11 5 2 2" xfId="15521"/>
    <cellStyle name="40% - Accent1 11 5 3" xfId="11359"/>
    <cellStyle name="40% - Accent1 11 6" xfId="4339"/>
    <cellStyle name="40% - Accent1 11 6 2" xfId="12693"/>
    <cellStyle name="40% - Accent1 11 7" xfId="8531"/>
    <cellStyle name="40% - Accent1 12" xfId="187"/>
    <cellStyle name="40% - Accent1 12 2" xfId="430"/>
    <cellStyle name="40% - Accent1 12 2 2" xfId="943"/>
    <cellStyle name="40% - Accent1 12 2 2 2" xfId="1979"/>
    <cellStyle name="40% - Accent1 12 2 2 2 2" xfId="3005"/>
    <cellStyle name="40% - Accent1 12 2 2 2 2 2" xfId="7168"/>
    <cellStyle name="40% - Accent1 12 2 2 2 2 2 2" xfId="15522"/>
    <cellStyle name="40% - Accent1 12 2 2 2 2 3" xfId="11360"/>
    <cellStyle name="40% - Accent1 12 2 2 2 3" xfId="6142"/>
    <cellStyle name="40% - Accent1 12 2 2 2 3 2" xfId="14496"/>
    <cellStyle name="40% - Accent1 12 2 2 2 4" xfId="10334"/>
    <cellStyle name="40% - Accent1 12 2 2 3" xfId="3006"/>
    <cellStyle name="40% - Accent1 12 2 2 3 2" xfId="7169"/>
    <cellStyle name="40% - Accent1 12 2 2 3 2 2" xfId="15523"/>
    <cellStyle name="40% - Accent1 12 2 2 3 3" xfId="11361"/>
    <cellStyle name="40% - Accent1 12 2 2 4" xfId="5106"/>
    <cellStyle name="40% - Accent1 12 2 2 4 2" xfId="13460"/>
    <cellStyle name="40% - Accent1 12 2 2 5" xfId="9298"/>
    <cellStyle name="40% - Accent1 12 2 3" xfId="1467"/>
    <cellStyle name="40% - Accent1 12 2 3 2" xfId="3007"/>
    <cellStyle name="40% - Accent1 12 2 3 2 2" xfId="7170"/>
    <cellStyle name="40% - Accent1 12 2 3 2 2 2" xfId="15524"/>
    <cellStyle name="40% - Accent1 12 2 3 2 3" xfId="11362"/>
    <cellStyle name="40% - Accent1 12 2 3 3" xfId="5630"/>
    <cellStyle name="40% - Accent1 12 2 3 3 2" xfId="13984"/>
    <cellStyle name="40% - Accent1 12 2 3 4" xfId="9822"/>
    <cellStyle name="40% - Accent1 12 2 4" xfId="3008"/>
    <cellStyle name="40% - Accent1 12 2 4 2" xfId="7171"/>
    <cellStyle name="40% - Accent1 12 2 4 2 2" xfId="15525"/>
    <cellStyle name="40% - Accent1 12 2 4 3" xfId="11363"/>
    <cellStyle name="40% - Accent1 12 2 5" xfId="4594"/>
    <cellStyle name="40% - Accent1 12 2 5 2" xfId="12948"/>
    <cellStyle name="40% - Accent1 12 2 6" xfId="8786"/>
    <cellStyle name="40% - Accent1 12 3" xfId="703"/>
    <cellStyle name="40% - Accent1 12 3 2" xfId="1739"/>
    <cellStyle name="40% - Accent1 12 3 2 2" xfId="3009"/>
    <cellStyle name="40% - Accent1 12 3 2 2 2" xfId="7172"/>
    <cellStyle name="40% - Accent1 12 3 2 2 2 2" xfId="15526"/>
    <cellStyle name="40% - Accent1 12 3 2 2 3" xfId="11364"/>
    <cellStyle name="40% - Accent1 12 3 2 3" xfId="5902"/>
    <cellStyle name="40% - Accent1 12 3 2 3 2" xfId="14256"/>
    <cellStyle name="40% - Accent1 12 3 2 4" xfId="10094"/>
    <cellStyle name="40% - Accent1 12 3 3" xfId="3010"/>
    <cellStyle name="40% - Accent1 12 3 3 2" xfId="7173"/>
    <cellStyle name="40% - Accent1 12 3 3 2 2" xfId="15527"/>
    <cellStyle name="40% - Accent1 12 3 3 3" xfId="11365"/>
    <cellStyle name="40% - Accent1 12 3 4" xfId="4866"/>
    <cellStyle name="40% - Accent1 12 3 4 2" xfId="13220"/>
    <cellStyle name="40% - Accent1 12 3 5" xfId="9058"/>
    <cellStyle name="40% - Accent1 12 4" xfId="1227"/>
    <cellStyle name="40% - Accent1 12 4 2" xfId="3011"/>
    <cellStyle name="40% - Accent1 12 4 2 2" xfId="7174"/>
    <cellStyle name="40% - Accent1 12 4 2 2 2" xfId="15528"/>
    <cellStyle name="40% - Accent1 12 4 2 3" xfId="11366"/>
    <cellStyle name="40% - Accent1 12 4 3" xfId="5390"/>
    <cellStyle name="40% - Accent1 12 4 3 2" xfId="13744"/>
    <cellStyle name="40% - Accent1 12 4 4" xfId="9582"/>
    <cellStyle name="40% - Accent1 12 5" xfId="3012"/>
    <cellStyle name="40% - Accent1 12 5 2" xfId="7175"/>
    <cellStyle name="40% - Accent1 12 5 2 2" xfId="15529"/>
    <cellStyle name="40% - Accent1 12 5 3" xfId="11367"/>
    <cellStyle name="40% - Accent1 12 6" xfId="4354"/>
    <cellStyle name="40% - Accent1 12 6 2" xfId="12708"/>
    <cellStyle name="40% - Accent1 12 7" xfId="8546"/>
    <cellStyle name="40% - Accent1 13" xfId="203"/>
    <cellStyle name="40% - Accent1 13 2" xfId="445"/>
    <cellStyle name="40% - Accent1 13 2 2" xfId="958"/>
    <cellStyle name="40% - Accent1 13 2 2 2" xfId="1994"/>
    <cellStyle name="40% - Accent1 13 2 2 2 2" xfId="3013"/>
    <cellStyle name="40% - Accent1 13 2 2 2 2 2" xfId="7176"/>
    <cellStyle name="40% - Accent1 13 2 2 2 2 2 2" xfId="15530"/>
    <cellStyle name="40% - Accent1 13 2 2 2 2 3" xfId="11368"/>
    <cellStyle name="40% - Accent1 13 2 2 2 3" xfId="6157"/>
    <cellStyle name="40% - Accent1 13 2 2 2 3 2" xfId="14511"/>
    <cellStyle name="40% - Accent1 13 2 2 2 4" xfId="10349"/>
    <cellStyle name="40% - Accent1 13 2 2 3" xfId="3014"/>
    <cellStyle name="40% - Accent1 13 2 2 3 2" xfId="7177"/>
    <cellStyle name="40% - Accent1 13 2 2 3 2 2" xfId="15531"/>
    <cellStyle name="40% - Accent1 13 2 2 3 3" xfId="11369"/>
    <cellStyle name="40% - Accent1 13 2 2 4" xfId="5121"/>
    <cellStyle name="40% - Accent1 13 2 2 4 2" xfId="13475"/>
    <cellStyle name="40% - Accent1 13 2 2 5" xfId="9313"/>
    <cellStyle name="40% - Accent1 13 2 3" xfId="1482"/>
    <cellStyle name="40% - Accent1 13 2 3 2" xfId="3015"/>
    <cellStyle name="40% - Accent1 13 2 3 2 2" xfId="7178"/>
    <cellStyle name="40% - Accent1 13 2 3 2 2 2" xfId="15532"/>
    <cellStyle name="40% - Accent1 13 2 3 2 3" xfId="11370"/>
    <cellStyle name="40% - Accent1 13 2 3 3" xfId="5645"/>
    <cellStyle name="40% - Accent1 13 2 3 3 2" xfId="13999"/>
    <cellStyle name="40% - Accent1 13 2 3 4" xfId="9837"/>
    <cellStyle name="40% - Accent1 13 2 4" xfId="3016"/>
    <cellStyle name="40% - Accent1 13 2 4 2" xfId="7179"/>
    <cellStyle name="40% - Accent1 13 2 4 2 2" xfId="15533"/>
    <cellStyle name="40% - Accent1 13 2 4 3" xfId="11371"/>
    <cellStyle name="40% - Accent1 13 2 5" xfId="4609"/>
    <cellStyle name="40% - Accent1 13 2 5 2" xfId="12963"/>
    <cellStyle name="40% - Accent1 13 2 6" xfId="8801"/>
    <cellStyle name="40% - Accent1 13 3" xfId="718"/>
    <cellStyle name="40% - Accent1 13 3 2" xfId="1754"/>
    <cellStyle name="40% - Accent1 13 3 2 2" xfId="3017"/>
    <cellStyle name="40% - Accent1 13 3 2 2 2" xfId="7180"/>
    <cellStyle name="40% - Accent1 13 3 2 2 2 2" xfId="15534"/>
    <cellStyle name="40% - Accent1 13 3 2 2 3" xfId="11372"/>
    <cellStyle name="40% - Accent1 13 3 2 3" xfId="5917"/>
    <cellStyle name="40% - Accent1 13 3 2 3 2" xfId="14271"/>
    <cellStyle name="40% - Accent1 13 3 2 4" xfId="10109"/>
    <cellStyle name="40% - Accent1 13 3 3" xfId="3018"/>
    <cellStyle name="40% - Accent1 13 3 3 2" xfId="7181"/>
    <cellStyle name="40% - Accent1 13 3 3 2 2" xfId="15535"/>
    <cellStyle name="40% - Accent1 13 3 3 3" xfId="11373"/>
    <cellStyle name="40% - Accent1 13 3 4" xfId="4881"/>
    <cellStyle name="40% - Accent1 13 3 4 2" xfId="13235"/>
    <cellStyle name="40% - Accent1 13 3 5" xfId="9073"/>
    <cellStyle name="40% - Accent1 13 4" xfId="1242"/>
    <cellStyle name="40% - Accent1 13 4 2" xfId="3019"/>
    <cellStyle name="40% - Accent1 13 4 2 2" xfId="7182"/>
    <cellStyle name="40% - Accent1 13 4 2 2 2" xfId="15536"/>
    <cellStyle name="40% - Accent1 13 4 2 3" xfId="11374"/>
    <cellStyle name="40% - Accent1 13 4 3" xfId="5405"/>
    <cellStyle name="40% - Accent1 13 4 3 2" xfId="13759"/>
    <cellStyle name="40% - Accent1 13 4 4" xfId="9597"/>
    <cellStyle name="40% - Accent1 13 5" xfId="3020"/>
    <cellStyle name="40% - Accent1 13 5 2" xfId="7183"/>
    <cellStyle name="40% - Accent1 13 5 2 2" xfId="15537"/>
    <cellStyle name="40% - Accent1 13 5 3" xfId="11375"/>
    <cellStyle name="40% - Accent1 13 6" xfId="4369"/>
    <cellStyle name="40% - Accent1 13 6 2" xfId="12723"/>
    <cellStyle name="40% - Accent1 13 7" xfId="8561"/>
    <cellStyle name="40% - Accent1 14" xfId="217"/>
    <cellStyle name="40% - Accent1 14 2" xfId="459"/>
    <cellStyle name="40% - Accent1 14 2 2" xfId="972"/>
    <cellStyle name="40% - Accent1 14 2 2 2" xfId="2008"/>
    <cellStyle name="40% - Accent1 14 2 2 2 2" xfId="3021"/>
    <cellStyle name="40% - Accent1 14 2 2 2 2 2" xfId="7184"/>
    <cellStyle name="40% - Accent1 14 2 2 2 2 2 2" xfId="15538"/>
    <cellStyle name="40% - Accent1 14 2 2 2 2 3" xfId="11376"/>
    <cellStyle name="40% - Accent1 14 2 2 2 3" xfId="6171"/>
    <cellStyle name="40% - Accent1 14 2 2 2 3 2" xfId="14525"/>
    <cellStyle name="40% - Accent1 14 2 2 2 4" xfId="10363"/>
    <cellStyle name="40% - Accent1 14 2 2 3" xfId="3022"/>
    <cellStyle name="40% - Accent1 14 2 2 3 2" xfId="7185"/>
    <cellStyle name="40% - Accent1 14 2 2 3 2 2" xfId="15539"/>
    <cellStyle name="40% - Accent1 14 2 2 3 3" xfId="11377"/>
    <cellStyle name="40% - Accent1 14 2 2 4" xfId="5135"/>
    <cellStyle name="40% - Accent1 14 2 2 4 2" xfId="13489"/>
    <cellStyle name="40% - Accent1 14 2 2 5" xfId="9327"/>
    <cellStyle name="40% - Accent1 14 2 3" xfId="1496"/>
    <cellStyle name="40% - Accent1 14 2 3 2" xfId="3023"/>
    <cellStyle name="40% - Accent1 14 2 3 2 2" xfId="7186"/>
    <cellStyle name="40% - Accent1 14 2 3 2 2 2" xfId="15540"/>
    <cellStyle name="40% - Accent1 14 2 3 2 3" xfId="11378"/>
    <cellStyle name="40% - Accent1 14 2 3 3" xfId="5659"/>
    <cellStyle name="40% - Accent1 14 2 3 3 2" xfId="14013"/>
    <cellStyle name="40% - Accent1 14 2 3 4" xfId="9851"/>
    <cellStyle name="40% - Accent1 14 2 4" xfId="3024"/>
    <cellStyle name="40% - Accent1 14 2 4 2" xfId="7187"/>
    <cellStyle name="40% - Accent1 14 2 4 2 2" xfId="15541"/>
    <cellStyle name="40% - Accent1 14 2 4 3" xfId="11379"/>
    <cellStyle name="40% - Accent1 14 2 5" xfId="4623"/>
    <cellStyle name="40% - Accent1 14 2 5 2" xfId="12977"/>
    <cellStyle name="40% - Accent1 14 2 6" xfId="8815"/>
    <cellStyle name="40% - Accent1 14 3" xfId="732"/>
    <cellStyle name="40% - Accent1 14 3 2" xfId="1768"/>
    <cellStyle name="40% - Accent1 14 3 2 2" xfId="3025"/>
    <cellStyle name="40% - Accent1 14 3 2 2 2" xfId="7188"/>
    <cellStyle name="40% - Accent1 14 3 2 2 2 2" xfId="15542"/>
    <cellStyle name="40% - Accent1 14 3 2 2 3" xfId="11380"/>
    <cellStyle name="40% - Accent1 14 3 2 3" xfId="5931"/>
    <cellStyle name="40% - Accent1 14 3 2 3 2" xfId="14285"/>
    <cellStyle name="40% - Accent1 14 3 2 4" xfId="10123"/>
    <cellStyle name="40% - Accent1 14 3 3" xfId="3026"/>
    <cellStyle name="40% - Accent1 14 3 3 2" xfId="7189"/>
    <cellStyle name="40% - Accent1 14 3 3 2 2" xfId="15543"/>
    <cellStyle name="40% - Accent1 14 3 3 3" xfId="11381"/>
    <cellStyle name="40% - Accent1 14 3 4" xfId="4895"/>
    <cellStyle name="40% - Accent1 14 3 4 2" xfId="13249"/>
    <cellStyle name="40% - Accent1 14 3 5" xfId="9087"/>
    <cellStyle name="40% - Accent1 14 4" xfId="1256"/>
    <cellStyle name="40% - Accent1 14 4 2" xfId="3027"/>
    <cellStyle name="40% - Accent1 14 4 2 2" xfId="7190"/>
    <cellStyle name="40% - Accent1 14 4 2 2 2" xfId="15544"/>
    <cellStyle name="40% - Accent1 14 4 2 3" xfId="11382"/>
    <cellStyle name="40% - Accent1 14 4 3" xfId="5419"/>
    <cellStyle name="40% - Accent1 14 4 3 2" xfId="13773"/>
    <cellStyle name="40% - Accent1 14 4 4" xfId="9611"/>
    <cellStyle name="40% - Accent1 14 5" xfId="3028"/>
    <cellStyle name="40% - Accent1 14 5 2" xfId="7191"/>
    <cellStyle name="40% - Accent1 14 5 2 2" xfId="15545"/>
    <cellStyle name="40% - Accent1 14 5 3" xfId="11383"/>
    <cellStyle name="40% - Accent1 14 6" xfId="4383"/>
    <cellStyle name="40% - Accent1 14 6 2" xfId="12737"/>
    <cellStyle name="40% - Accent1 14 7" xfId="8575"/>
    <cellStyle name="40% - Accent1 15" xfId="231"/>
    <cellStyle name="40% - Accent1 15 2" xfId="473"/>
    <cellStyle name="40% - Accent1 15 2 2" xfId="986"/>
    <cellStyle name="40% - Accent1 15 2 2 2" xfId="2022"/>
    <cellStyle name="40% - Accent1 15 2 2 2 2" xfId="3029"/>
    <cellStyle name="40% - Accent1 15 2 2 2 2 2" xfId="7192"/>
    <cellStyle name="40% - Accent1 15 2 2 2 2 2 2" xfId="15546"/>
    <cellStyle name="40% - Accent1 15 2 2 2 2 3" xfId="11384"/>
    <cellStyle name="40% - Accent1 15 2 2 2 3" xfId="6185"/>
    <cellStyle name="40% - Accent1 15 2 2 2 3 2" xfId="14539"/>
    <cellStyle name="40% - Accent1 15 2 2 2 4" xfId="10377"/>
    <cellStyle name="40% - Accent1 15 2 2 3" xfId="3030"/>
    <cellStyle name="40% - Accent1 15 2 2 3 2" xfId="7193"/>
    <cellStyle name="40% - Accent1 15 2 2 3 2 2" xfId="15547"/>
    <cellStyle name="40% - Accent1 15 2 2 3 3" xfId="11385"/>
    <cellStyle name="40% - Accent1 15 2 2 4" xfId="5149"/>
    <cellStyle name="40% - Accent1 15 2 2 4 2" xfId="13503"/>
    <cellStyle name="40% - Accent1 15 2 2 5" xfId="9341"/>
    <cellStyle name="40% - Accent1 15 2 3" xfId="1510"/>
    <cellStyle name="40% - Accent1 15 2 3 2" xfId="3031"/>
    <cellStyle name="40% - Accent1 15 2 3 2 2" xfId="7194"/>
    <cellStyle name="40% - Accent1 15 2 3 2 2 2" xfId="15548"/>
    <cellStyle name="40% - Accent1 15 2 3 2 3" xfId="11386"/>
    <cellStyle name="40% - Accent1 15 2 3 3" xfId="5673"/>
    <cellStyle name="40% - Accent1 15 2 3 3 2" xfId="14027"/>
    <cellStyle name="40% - Accent1 15 2 3 4" xfId="9865"/>
    <cellStyle name="40% - Accent1 15 2 4" xfId="3032"/>
    <cellStyle name="40% - Accent1 15 2 4 2" xfId="7195"/>
    <cellStyle name="40% - Accent1 15 2 4 2 2" xfId="15549"/>
    <cellStyle name="40% - Accent1 15 2 4 3" xfId="11387"/>
    <cellStyle name="40% - Accent1 15 2 5" xfId="4637"/>
    <cellStyle name="40% - Accent1 15 2 5 2" xfId="12991"/>
    <cellStyle name="40% - Accent1 15 2 6" xfId="8829"/>
    <cellStyle name="40% - Accent1 15 3" xfId="746"/>
    <cellStyle name="40% - Accent1 15 3 2" xfId="1782"/>
    <cellStyle name="40% - Accent1 15 3 2 2" xfId="3033"/>
    <cellStyle name="40% - Accent1 15 3 2 2 2" xfId="7196"/>
    <cellStyle name="40% - Accent1 15 3 2 2 2 2" xfId="15550"/>
    <cellStyle name="40% - Accent1 15 3 2 2 3" xfId="11388"/>
    <cellStyle name="40% - Accent1 15 3 2 3" xfId="5945"/>
    <cellStyle name="40% - Accent1 15 3 2 3 2" xfId="14299"/>
    <cellStyle name="40% - Accent1 15 3 2 4" xfId="10137"/>
    <cellStyle name="40% - Accent1 15 3 3" xfId="3034"/>
    <cellStyle name="40% - Accent1 15 3 3 2" xfId="7197"/>
    <cellStyle name="40% - Accent1 15 3 3 2 2" xfId="15551"/>
    <cellStyle name="40% - Accent1 15 3 3 3" xfId="11389"/>
    <cellStyle name="40% - Accent1 15 3 4" xfId="4909"/>
    <cellStyle name="40% - Accent1 15 3 4 2" xfId="13263"/>
    <cellStyle name="40% - Accent1 15 3 5" xfId="9101"/>
    <cellStyle name="40% - Accent1 15 4" xfId="1270"/>
    <cellStyle name="40% - Accent1 15 4 2" xfId="3035"/>
    <cellStyle name="40% - Accent1 15 4 2 2" xfId="7198"/>
    <cellStyle name="40% - Accent1 15 4 2 2 2" xfId="15552"/>
    <cellStyle name="40% - Accent1 15 4 2 3" xfId="11390"/>
    <cellStyle name="40% - Accent1 15 4 3" xfId="5433"/>
    <cellStyle name="40% - Accent1 15 4 3 2" xfId="13787"/>
    <cellStyle name="40% - Accent1 15 4 4" xfId="9625"/>
    <cellStyle name="40% - Accent1 15 5" xfId="3036"/>
    <cellStyle name="40% - Accent1 15 5 2" xfId="7199"/>
    <cellStyle name="40% - Accent1 15 5 2 2" xfId="15553"/>
    <cellStyle name="40% - Accent1 15 5 3" xfId="11391"/>
    <cellStyle name="40% - Accent1 15 6" xfId="4397"/>
    <cellStyle name="40% - Accent1 15 6 2" xfId="12751"/>
    <cellStyle name="40% - Accent1 15 7" xfId="8589"/>
    <cellStyle name="40% - Accent1 16" xfId="245"/>
    <cellStyle name="40% - Accent1 16 2" xfId="487"/>
    <cellStyle name="40% - Accent1 16 2 2" xfId="1000"/>
    <cellStyle name="40% - Accent1 16 2 2 2" xfId="2036"/>
    <cellStyle name="40% - Accent1 16 2 2 2 2" xfId="3037"/>
    <cellStyle name="40% - Accent1 16 2 2 2 2 2" xfId="7200"/>
    <cellStyle name="40% - Accent1 16 2 2 2 2 2 2" xfId="15554"/>
    <cellStyle name="40% - Accent1 16 2 2 2 2 3" xfId="11392"/>
    <cellStyle name="40% - Accent1 16 2 2 2 3" xfId="6199"/>
    <cellStyle name="40% - Accent1 16 2 2 2 3 2" xfId="14553"/>
    <cellStyle name="40% - Accent1 16 2 2 2 4" xfId="10391"/>
    <cellStyle name="40% - Accent1 16 2 2 3" xfId="3038"/>
    <cellStyle name="40% - Accent1 16 2 2 3 2" xfId="7201"/>
    <cellStyle name="40% - Accent1 16 2 2 3 2 2" xfId="15555"/>
    <cellStyle name="40% - Accent1 16 2 2 3 3" xfId="11393"/>
    <cellStyle name="40% - Accent1 16 2 2 4" xfId="5163"/>
    <cellStyle name="40% - Accent1 16 2 2 4 2" xfId="13517"/>
    <cellStyle name="40% - Accent1 16 2 2 5" xfId="9355"/>
    <cellStyle name="40% - Accent1 16 2 3" xfId="1524"/>
    <cellStyle name="40% - Accent1 16 2 3 2" xfId="3039"/>
    <cellStyle name="40% - Accent1 16 2 3 2 2" xfId="7202"/>
    <cellStyle name="40% - Accent1 16 2 3 2 2 2" xfId="15556"/>
    <cellStyle name="40% - Accent1 16 2 3 2 3" xfId="11394"/>
    <cellStyle name="40% - Accent1 16 2 3 3" xfId="5687"/>
    <cellStyle name="40% - Accent1 16 2 3 3 2" xfId="14041"/>
    <cellStyle name="40% - Accent1 16 2 3 4" xfId="9879"/>
    <cellStyle name="40% - Accent1 16 2 4" xfId="3040"/>
    <cellStyle name="40% - Accent1 16 2 4 2" xfId="7203"/>
    <cellStyle name="40% - Accent1 16 2 4 2 2" xfId="15557"/>
    <cellStyle name="40% - Accent1 16 2 4 3" xfId="11395"/>
    <cellStyle name="40% - Accent1 16 2 5" xfId="4651"/>
    <cellStyle name="40% - Accent1 16 2 5 2" xfId="13005"/>
    <cellStyle name="40% - Accent1 16 2 6" xfId="8843"/>
    <cellStyle name="40% - Accent1 16 3" xfId="760"/>
    <cellStyle name="40% - Accent1 16 3 2" xfId="1796"/>
    <cellStyle name="40% - Accent1 16 3 2 2" xfId="3041"/>
    <cellStyle name="40% - Accent1 16 3 2 2 2" xfId="7204"/>
    <cellStyle name="40% - Accent1 16 3 2 2 2 2" xfId="15558"/>
    <cellStyle name="40% - Accent1 16 3 2 2 3" xfId="11396"/>
    <cellStyle name="40% - Accent1 16 3 2 3" xfId="5959"/>
    <cellStyle name="40% - Accent1 16 3 2 3 2" xfId="14313"/>
    <cellStyle name="40% - Accent1 16 3 2 4" xfId="10151"/>
    <cellStyle name="40% - Accent1 16 3 3" xfId="3042"/>
    <cellStyle name="40% - Accent1 16 3 3 2" xfId="7205"/>
    <cellStyle name="40% - Accent1 16 3 3 2 2" xfId="15559"/>
    <cellStyle name="40% - Accent1 16 3 3 3" xfId="11397"/>
    <cellStyle name="40% - Accent1 16 3 4" xfId="4923"/>
    <cellStyle name="40% - Accent1 16 3 4 2" xfId="13277"/>
    <cellStyle name="40% - Accent1 16 3 5" xfId="9115"/>
    <cellStyle name="40% - Accent1 16 4" xfId="1284"/>
    <cellStyle name="40% - Accent1 16 4 2" xfId="3043"/>
    <cellStyle name="40% - Accent1 16 4 2 2" xfId="7206"/>
    <cellStyle name="40% - Accent1 16 4 2 2 2" xfId="15560"/>
    <cellStyle name="40% - Accent1 16 4 2 3" xfId="11398"/>
    <cellStyle name="40% - Accent1 16 4 3" xfId="5447"/>
    <cellStyle name="40% - Accent1 16 4 3 2" xfId="13801"/>
    <cellStyle name="40% - Accent1 16 4 4" xfId="9639"/>
    <cellStyle name="40% - Accent1 16 5" xfId="3044"/>
    <cellStyle name="40% - Accent1 16 5 2" xfId="7207"/>
    <cellStyle name="40% - Accent1 16 5 2 2" xfId="15561"/>
    <cellStyle name="40% - Accent1 16 5 3" xfId="11399"/>
    <cellStyle name="40% - Accent1 16 6" xfId="4411"/>
    <cellStyle name="40% - Accent1 16 6 2" xfId="12765"/>
    <cellStyle name="40% - Accent1 16 7" xfId="8603"/>
    <cellStyle name="40% - Accent1 17" xfId="261"/>
    <cellStyle name="40% - Accent1 17 2" xfId="501"/>
    <cellStyle name="40% - Accent1 17 2 2" xfId="1014"/>
    <cellStyle name="40% - Accent1 17 2 2 2" xfId="2050"/>
    <cellStyle name="40% - Accent1 17 2 2 2 2" xfId="3045"/>
    <cellStyle name="40% - Accent1 17 2 2 2 2 2" xfId="7208"/>
    <cellStyle name="40% - Accent1 17 2 2 2 2 2 2" xfId="15562"/>
    <cellStyle name="40% - Accent1 17 2 2 2 2 3" xfId="11400"/>
    <cellStyle name="40% - Accent1 17 2 2 2 3" xfId="6213"/>
    <cellStyle name="40% - Accent1 17 2 2 2 3 2" xfId="14567"/>
    <cellStyle name="40% - Accent1 17 2 2 2 4" xfId="10405"/>
    <cellStyle name="40% - Accent1 17 2 2 3" xfId="3046"/>
    <cellStyle name="40% - Accent1 17 2 2 3 2" xfId="7209"/>
    <cellStyle name="40% - Accent1 17 2 2 3 2 2" xfId="15563"/>
    <cellStyle name="40% - Accent1 17 2 2 3 3" xfId="11401"/>
    <cellStyle name="40% - Accent1 17 2 2 4" xfId="5177"/>
    <cellStyle name="40% - Accent1 17 2 2 4 2" xfId="13531"/>
    <cellStyle name="40% - Accent1 17 2 2 5" xfId="9369"/>
    <cellStyle name="40% - Accent1 17 2 3" xfId="1538"/>
    <cellStyle name="40% - Accent1 17 2 3 2" xfId="3047"/>
    <cellStyle name="40% - Accent1 17 2 3 2 2" xfId="7210"/>
    <cellStyle name="40% - Accent1 17 2 3 2 2 2" xfId="15564"/>
    <cellStyle name="40% - Accent1 17 2 3 2 3" xfId="11402"/>
    <cellStyle name="40% - Accent1 17 2 3 3" xfId="5701"/>
    <cellStyle name="40% - Accent1 17 2 3 3 2" xfId="14055"/>
    <cellStyle name="40% - Accent1 17 2 3 4" xfId="9893"/>
    <cellStyle name="40% - Accent1 17 2 4" xfId="3048"/>
    <cellStyle name="40% - Accent1 17 2 4 2" xfId="7211"/>
    <cellStyle name="40% - Accent1 17 2 4 2 2" xfId="15565"/>
    <cellStyle name="40% - Accent1 17 2 4 3" xfId="11403"/>
    <cellStyle name="40% - Accent1 17 2 5" xfId="4665"/>
    <cellStyle name="40% - Accent1 17 2 5 2" xfId="13019"/>
    <cellStyle name="40% - Accent1 17 2 6" xfId="8857"/>
    <cellStyle name="40% - Accent1 17 3" xfId="774"/>
    <cellStyle name="40% - Accent1 17 3 2" xfId="1810"/>
    <cellStyle name="40% - Accent1 17 3 2 2" xfId="3049"/>
    <cellStyle name="40% - Accent1 17 3 2 2 2" xfId="7212"/>
    <cellStyle name="40% - Accent1 17 3 2 2 2 2" xfId="15566"/>
    <cellStyle name="40% - Accent1 17 3 2 2 3" xfId="11404"/>
    <cellStyle name="40% - Accent1 17 3 2 3" xfId="5973"/>
    <cellStyle name="40% - Accent1 17 3 2 3 2" xfId="14327"/>
    <cellStyle name="40% - Accent1 17 3 2 4" xfId="10165"/>
    <cellStyle name="40% - Accent1 17 3 3" xfId="3050"/>
    <cellStyle name="40% - Accent1 17 3 3 2" xfId="7213"/>
    <cellStyle name="40% - Accent1 17 3 3 2 2" xfId="15567"/>
    <cellStyle name="40% - Accent1 17 3 3 3" xfId="11405"/>
    <cellStyle name="40% - Accent1 17 3 4" xfId="4937"/>
    <cellStyle name="40% - Accent1 17 3 4 2" xfId="13291"/>
    <cellStyle name="40% - Accent1 17 3 5" xfId="9129"/>
    <cellStyle name="40% - Accent1 17 4" xfId="1298"/>
    <cellStyle name="40% - Accent1 17 4 2" xfId="3051"/>
    <cellStyle name="40% - Accent1 17 4 2 2" xfId="7214"/>
    <cellStyle name="40% - Accent1 17 4 2 2 2" xfId="15568"/>
    <cellStyle name="40% - Accent1 17 4 2 3" xfId="11406"/>
    <cellStyle name="40% - Accent1 17 4 3" xfId="5461"/>
    <cellStyle name="40% - Accent1 17 4 3 2" xfId="13815"/>
    <cellStyle name="40% - Accent1 17 4 4" xfId="9653"/>
    <cellStyle name="40% - Accent1 17 5" xfId="3052"/>
    <cellStyle name="40% - Accent1 17 5 2" xfId="7215"/>
    <cellStyle name="40% - Accent1 17 5 2 2" xfId="15569"/>
    <cellStyle name="40% - Accent1 17 5 3" xfId="11407"/>
    <cellStyle name="40% - Accent1 17 6" xfId="4425"/>
    <cellStyle name="40% - Accent1 17 6 2" xfId="12779"/>
    <cellStyle name="40% - Accent1 17 7" xfId="8617"/>
    <cellStyle name="40% - Accent1 18" xfId="278"/>
    <cellStyle name="40% - Accent1 18 2" xfId="791"/>
    <cellStyle name="40% - Accent1 18 2 2" xfId="1827"/>
    <cellStyle name="40% - Accent1 18 2 2 2" xfId="3053"/>
    <cellStyle name="40% - Accent1 18 2 2 2 2" xfId="7216"/>
    <cellStyle name="40% - Accent1 18 2 2 2 2 2" xfId="15570"/>
    <cellStyle name="40% - Accent1 18 2 2 2 3" xfId="11408"/>
    <cellStyle name="40% - Accent1 18 2 2 3" xfId="5990"/>
    <cellStyle name="40% - Accent1 18 2 2 3 2" xfId="14344"/>
    <cellStyle name="40% - Accent1 18 2 2 4" xfId="10182"/>
    <cellStyle name="40% - Accent1 18 2 3" xfId="3054"/>
    <cellStyle name="40% - Accent1 18 2 3 2" xfId="7217"/>
    <cellStyle name="40% - Accent1 18 2 3 2 2" xfId="15571"/>
    <cellStyle name="40% - Accent1 18 2 3 3" xfId="11409"/>
    <cellStyle name="40% - Accent1 18 2 4" xfId="4954"/>
    <cellStyle name="40% - Accent1 18 2 4 2" xfId="13308"/>
    <cellStyle name="40% - Accent1 18 2 5" xfId="9146"/>
    <cellStyle name="40% - Accent1 18 3" xfId="1315"/>
    <cellStyle name="40% - Accent1 18 3 2" xfId="3055"/>
    <cellStyle name="40% - Accent1 18 3 2 2" xfId="7218"/>
    <cellStyle name="40% - Accent1 18 3 2 2 2" xfId="15572"/>
    <cellStyle name="40% - Accent1 18 3 2 3" xfId="11410"/>
    <cellStyle name="40% - Accent1 18 3 3" xfId="5478"/>
    <cellStyle name="40% - Accent1 18 3 3 2" xfId="13832"/>
    <cellStyle name="40% - Accent1 18 3 4" xfId="9670"/>
    <cellStyle name="40% - Accent1 18 4" xfId="3056"/>
    <cellStyle name="40% - Accent1 18 4 2" xfId="7219"/>
    <cellStyle name="40% - Accent1 18 4 2 2" xfId="15573"/>
    <cellStyle name="40% - Accent1 18 4 3" xfId="11411"/>
    <cellStyle name="40% - Accent1 18 5" xfId="4442"/>
    <cellStyle name="40% - Accent1 18 5 2" xfId="12796"/>
    <cellStyle name="40% - Accent1 18 6" xfId="8634"/>
    <cellStyle name="40% - Accent1 19" xfId="517"/>
    <cellStyle name="40% - Accent1 19 2" xfId="1030"/>
    <cellStyle name="40% - Accent1 19 2 2" xfId="2066"/>
    <cellStyle name="40% - Accent1 19 2 2 2" xfId="3057"/>
    <cellStyle name="40% - Accent1 19 2 2 2 2" xfId="7220"/>
    <cellStyle name="40% - Accent1 19 2 2 2 2 2" xfId="15574"/>
    <cellStyle name="40% - Accent1 19 2 2 2 3" xfId="11412"/>
    <cellStyle name="40% - Accent1 19 2 2 3" xfId="6229"/>
    <cellStyle name="40% - Accent1 19 2 2 3 2" xfId="14583"/>
    <cellStyle name="40% - Accent1 19 2 2 4" xfId="10421"/>
    <cellStyle name="40% - Accent1 19 2 3" xfId="3058"/>
    <cellStyle name="40% - Accent1 19 2 3 2" xfId="7221"/>
    <cellStyle name="40% - Accent1 19 2 3 2 2" xfId="15575"/>
    <cellStyle name="40% - Accent1 19 2 3 3" xfId="11413"/>
    <cellStyle name="40% - Accent1 19 2 4" xfId="5193"/>
    <cellStyle name="40% - Accent1 19 2 4 2" xfId="13547"/>
    <cellStyle name="40% - Accent1 19 2 5" xfId="9385"/>
    <cellStyle name="40% - Accent1 19 3" xfId="1554"/>
    <cellStyle name="40% - Accent1 19 3 2" xfId="3059"/>
    <cellStyle name="40% - Accent1 19 3 2 2" xfId="7222"/>
    <cellStyle name="40% - Accent1 19 3 2 2 2" xfId="15576"/>
    <cellStyle name="40% - Accent1 19 3 2 3" xfId="11414"/>
    <cellStyle name="40% - Accent1 19 3 3" xfId="5717"/>
    <cellStyle name="40% - Accent1 19 3 3 2" xfId="14071"/>
    <cellStyle name="40% - Accent1 19 3 4" xfId="9909"/>
    <cellStyle name="40% - Accent1 19 4" xfId="3060"/>
    <cellStyle name="40% - Accent1 19 4 2" xfId="7223"/>
    <cellStyle name="40% - Accent1 19 4 2 2" xfId="15577"/>
    <cellStyle name="40% - Accent1 19 4 3" xfId="11415"/>
    <cellStyle name="40% - Accent1 19 5" xfId="4681"/>
    <cellStyle name="40% - Accent1 19 5 2" xfId="13035"/>
    <cellStyle name="40% - Accent1 19 6" xfId="8873"/>
    <cellStyle name="40% - Accent1 2" xfId="46"/>
    <cellStyle name="40% - Accent1 2 2" xfId="289"/>
    <cellStyle name="40% - Accent1 2 2 2" xfId="802"/>
    <cellStyle name="40% - Accent1 2 2 2 2" xfId="1838"/>
    <cellStyle name="40% - Accent1 2 2 2 2 2" xfId="3061"/>
    <cellStyle name="40% - Accent1 2 2 2 2 2 2" xfId="7224"/>
    <cellStyle name="40% - Accent1 2 2 2 2 2 2 2" xfId="15578"/>
    <cellStyle name="40% - Accent1 2 2 2 2 2 3" xfId="11416"/>
    <cellStyle name="40% - Accent1 2 2 2 2 3" xfId="6001"/>
    <cellStyle name="40% - Accent1 2 2 2 2 3 2" xfId="14355"/>
    <cellStyle name="40% - Accent1 2 2 2 2 4" xfId="10193"/>
    <cellStyle name="40% - Accent1 2 2 2 3" xfId="3062"/>
    <cellStyle name="40% - Accent1 2 2 2 3 2" xfId="7225"/>
    <cellStyle name="40% - Accent1 2 2 2 3 2 2" xfId="15579"/>
    <cellStyle name="40% - Accent1 2 2 2 3 3" xfId="11417"/>
    <cellStyle name="40% - Accent1 2 2 2 4" xfId="4965"/>
    <cellStyle name="40% - Accent1 2 2 2 4 2" xfId="13319"/>
    <cellStyle name="40% - Accent1 2 2 2 5" xfId="9157"/>
    <cellStyle name="40% - Accent1 2 2 3" xfId="1326"/>
    <cellStyle name="40% - Accent1 2 2 3 2" xfId="3063"/>
    <cellStyle name="40% - Accent1 2 2 3 2 2" xfId="7226"/>
    <cellStyle name="40% - Accent1 2 2 3 2 2 2" xfId="15580"/>
    <cellStyle name="40% - Accent1 2 2 3 2 3" xfId="11418"/>
    <cellStyle name="40% - Accent1 2 2 3 3" xfId="5489"/>
    <cellStyle name="40% - Accent1 2 2 3 3 2" xfId="13843"/>
    <cellStyle name="40% - Accent1 2 2 3 4" xfId="9681"/>
    <cellStyle name="40% - Accent1 2 2 4" xfId="3064"/>
    <cellStyle name="40% - Accent1 2 2 4 2" xfId="7227"/>
    <cellStyle name="40% - Accent1 2 2 4 2 2" xfId="15581"/>
    <cellStyle name="40% - Accent1 2 2 4 3" xfId="11419"/>
    <cellStyle name="40% - Accent1 2 2 5" xfId="4453"/>
    <cellStyle name="40% - Accent1 2 2 5 2" xfId="12807"/>
    <cellStyle name="40% - Accent1 2 2 6" xfId="8645"/>
    <cellStyle name="40% - Accent1 2 3" xfId="562"/>
    <cellStyle name="40% - Accent1 2 3 2" xfId="1598"/>
    <cellStyle name="40% - Accent1 2 3 2 2" xfId="3065"/>
    <cellStyle name="40% - Accent1 2 3 2 2 2" xfId="7228"/>
    <cellStyle name="40% - Accent1 2 3 2 2 2 2" xfId="15582"/>
    <cellStyle name="40% - Accent1 2 3 2 2 3" xfId="11420"/>
    <cellStyle name="40% - Accent1 2 3 2 3" xfId="5761"/>
    <cellStyle name="40% - Accent1 2 3 2 3 2" xfId="14115"/>
    <cellStyle name="40% - Accent1 2 3 2 4" xfId="9953"/>
    <cellStyle name="40% - Accent1 2 3 3" xfId="3066"/>
    <cellStyle name="40% - Accent1 2 3 3 2" xfId="7229"/>
    <cellStyle name="40% - Accent1 2 3 3 2 2" xfId="15583"/>
    <cellStyle name="40% - Accent1 2 3 3 3" xfId="11421"/>
    <cellStyle name="40% - Accent1 2 3 4" xfId="4725"/>
    <cellStyle name="40% - Accent1 2 3 4 2" xfId="13079"/>
    <cellStyle name="40% - Accent1 2 3 5" xfId="8917"/>
    <cellStyle name="40% - Accent1 2 4" xfId="1086"/>
    <cellStyle name="40% - Accent1 2 4 2" xfId="3067"/>
    <cellStyle name="40% - Accent1 2 4 2 2" xfId="7230"/>
    <cellStyle name="40% - Accent1 2 4 2 2 2" xfId="15584"/>
    <cellStyle name="40% - Accent1 2 4 2 3" xfId="11422"/>
    <cellStyle name="40% - Accent1 2 4 3" xfId="5249"/>
    <cellStyle name="40% - Accent1 2 4 3 2" xfId="13603"/>
    <cellStyle name="40% - Accent1 2 4 4" xfId="9441"/>
    <cellStyle name="40% - Accent1 2 5" xfId="3068"/>
    <cellStyle name="40% - Accent1 2 5 2" xfId="7231"/>
    <cellStyle name="40% - Accent1 2 5 2 2" xfId="15585"/>
    <cellStyle name="40% - Accent1 2 5 3" xfId="11423"/>
    <cellStyle name="40% - Accent1 2 6" xfId="4213"/>
    <cellStyle name="40% - Accent1 2 6 2" xfId="12567"/>
    <cellStyle name="40% - Accent1 2 7" xfId="8405"/>
    <cellStyle name="40% - Accent1 20" xfId="531"/>
    <cellStyle name="40% - Accent1 20 2" xfId="1044"/>
    <cellStyle name="40% - Accent1 20 2 2" xfId="2080"/>
    <cellStyle name="40% - Accent1 20 2 2 2" xfId="3069"/>
    <cellStyle name="40% - Accent1 20 2 2 2 2" xfId="7232"/>
    <cellStyle name="40% - Accent1 20 2 2 2 2 2" xfId="15586"/>
    <cellStyle name="40% - Accent1 20 2 2 2 3" xfId="11424"/>
    <cellStyle name="40% - Accent1 20 2 2 3" xfId="6243"/>
    <cellStyle name="40% - Accent1 20 2 2 3 2" xfId="14597"/>
    <cellStyle name="40% - Accent1 20 2 2 4" xfId="10435"/>
    <cellStyle name="40% - Accent1 20 2 3" xfId="3070"/>
    <cellStyle name="40% - Accent1 20 2 3 2" xfId="7233"/>
    <cellStyle name="40% - Accent1 20 2 3 2 2" xfId="15587"/>
    <cellStyle name="40% - Accent1 20 2 3 3" xfId="11425"/>
    <cellStyle name="40% - Accent1 20 2 4" xfId="5207"/>
    <cellStyle name="40% - Accent1 20 2 4 2" xfId="13561"/>
    <cellStyle name="40% - Accent1 20 2 5" xfId="9399"/>
    <cellStyle name="40% - Accent1 20 3" xfId="1568"/>
    <cellStyle name="40% - Accent1 20 3 2" xfId="3071"/>
    <cellStyle name="40% - Accent1 20 3 2 2" xfId="7234"/>
    <cellStyle name="40% - Accent1 20 3 2 2 2" xfId="15588"/>
    <cellStyle name="40% - Accent1 20 3 2 3" xfId="11426"/>
    <cellStyle name="40% - Accent1 20 3 3" xfId="5731"/>
    <cellStyle name="40% - Accent1 20 3 3 2" xfId="14085"/>
    <cellStyle name="40% - Accent1 20 3 4" xfId="9923"/>
    <cellStyle name="40% - Accent1 20 4" xfId="3072"/>
    <cellStyle name="40% - Accent1 20 4 2" xfId="7235"/>
    <cellStyle name="40% - Accent1 20 4 2 2" xfId="15589"/>
    <cellStyle name="40% - Accent1 20 4 3" xfId="11427"/>
    <cellStyle name="40% - Accent1 20 5" xfId="4695"/>
    <cellStyle name="40% - Accent1 20 5 2" xfId="13049"/>
    <cellStyle name="40% - Accent1 20 6" xfId="8887"/>
    <cellStyle name="40% - Accent1 21" xfId="1058"/>
    <cellStyle name="40% - Accent1 21 2" xfId="2094"/>
    <cellStyle name="40% - Accent1 21 2 2" xfId="3073"/>
    <cellStyle name="40% - Accent1 21 2 2 2" xfId="7236"/>
    <cellStyle name="40% - Accent1 21 2 2 2 2" xfId="15590"/>
    <cellStyle name="40% - Accent1 21 2 2 3" xfId="11428"/>
    <cellStyle name="40% - Accent1 21 2 3" xfId="6257"/>
    <cellStyle name="40% - Accent1 21 2 3 2" xfId="14611"/>
    <cellStyle name="40% - Accent1 21 2 4" xfId="10449"/>
    <cellStyle name="40% - Accent1 21 3" xfId="3074"/>
    <cellStyle name="40% - Accent1 21 3 2" xfId="7237"/>
    <cellStyle name="40% - Accent1 21 3 2 2" xfId="15591"/>
    <cellStyle name="40% - Accent1 21 3 3" xfId="11429"/>
    <cellStyle name="40% - Accent1 21 4" xfId="5221"/>
    <cellStyle name="40% - Accent1 21 4 2" xfId="13575"/>
    <cellStyle name="40% - Accent1 21 5" xfId="9413"/>
    <cellStyle name="40% - Accent1 22" xfId="545"/>
    <cellStyle name="40% - Accent1 22 2" xfId="1582"/>
    <cellStyle name="40% - Accent1 22 2 2" xfId="3075"/>
    <cellStyle name="40% - Accent1 22 2 2 2" xfId="7238"/>
    <cellStyle name="40% - Accent1 22 2 2 2 2" xfId="15592"/>
    <cellStyle name="40% - Accent1 22 2 2 3" xfId="11430"/>
    <cellStyle name="40% - Accent1 22 2 3" xfId="5745"/>
    <cellStyle name="40% - Accent1 22 2 3 2" xfId="14099"/>
    <cellStyle name="40% - Accent1 22 2 4" xfId="9937"/>
    <cellStyle name="40% - Accent1 22 3" xfId="3076"/>
    <cellStyle name="40% - Accent1 22 3 2" xfId="7239"/>
    <cellStyle name="40% - Accent1 22 3 2 2" xfId="15593"/>
    <cellStyle name="40% - Accent1 22 3 3" xfId="11431"/>
    <cellStyle name="40% - Accent1 22 4" xfId="4709"/>
    <cellStyle name="40% - Accent1 22 4 2" xfId="13063"/>
    <cellStyle name="40% - Accent1 22 5" xfId="8901"/>
    <cellStyle name="40% - Accent1 23" xfId="1075"/>
    <cellStyle name="40% - Accent1 23 2" xfId="3077"/>
    <cellStyle name="40% - Accent1 23 2 2" xfId="7240"/>
    <cellStyle name="40% - Accent1 23 2 2 2" xfId="15594"/>
    <cellStyle name="40% - Accent1 23 2 3" xfId="11432"/>
    <cellStyle name="40% - Accent1 23 3" xfId="5238"/>
    <cellStyle name="40% - Accent1 23 3 2" xfId="13592"/>
    <cellStyle name="40% - Accent1 23 4" xfId="9430"/>
    <cellStyle name="40% - Accent1 24" xfId="2108"/>
    <cellStyle name="40% - Accent1 24 2" xfId="6271"/>
    <cellStyle name="40% - Accent1 24 2 2" xfId="14625"/>
    <cellStyle name="40% - Accent1 24 3" xfId="10463"/>
    <cellStyle name="40% - Accent1 25" xfId="4183"/>
    <cellStyle name="40% - Accent1 25 2" xfId="8346"/>
    <cellStyle name="40% - Accent1 25 2 2" xfId="16700"/>
    <cellStyle name="40% - Accent1 25 3" xfId="12538"/>
    <cellStyle name="40% - Accent1 26" xfId="4196"/>
    <cellStyle name="40% - Accent1 26 2" xfId="12551"/>
    <cellStyle name="40% - Accent1 27" xfId="8360"/>
    <cellStyle name="40% - Accent1 27 2" xfId="16714"/>
    <cellStyle name="40% - Accent1 28" xfId="8374"/>
    <cellStyle name="40% - Accent1 28 2" xfId="16728"/>
    <cellStyle name="40% - Accent1 29" xfId="8388"/>
    <cellStyle name="40% - Accent1 3" xfId="60"/>
    <cellStyle name="40% - Accent1 3 2" xfId="303"/>
    <cellStyle name="40% - Accent1 3 2 2" xfId="816"/>
    <cellStyle name="40% - Accent1 3 2 2 2" xfId="1852"/>
    <cellStyle name="40% - Accent1 3 2 2 2 2" xfId="3078"/>
    <cellStyle name="40% - Accent1 3 2 2 2 2 2" xfId="7241"/>
    <cellStyle name="40% - Accent1 3 2 2 2 2 2 2" xfId="15595"/>
    <cellStyle name="40% - Accent1 3 2 2 2 2 3" xfId="11433"/>
    <cellStyle name="40% - Accent1 3 2 2 2 3" xfId="6015"/>
    <cellStyle name="40% - Accent1 3 2 2 2 3 2" xfId="14369"/>
    <cellStyle name="40% - Accent1 3 2 2 2 4" xfId="10207"/>
    <cellStyle name="40% - Accent1 3 2 2 3" xfId="3079"/>
    <cellStyle name="40% - Accent1 3 2 2 3 2" xfId="7242"/>
    <cellStyle name="40% - Accent1 3 2 2 3 2 2" xfId="15596"/>
    <cellStyle name="40% - Accent1 3 2 2 3 3" xfId="11434"/>
    <cellStyle name="40% - Accent1 3 2 2 4" xfId="4979"/>
    <cellStyle name="40% - Accent1 3 2 2 4 2" xfId="13333"/>
    <cellStyle name="40% - Accent1 3 2 2 5" xfId="9171"/>
    <cellStyle name="40% - Accent1 3 2 3" xfId="1340"/>
    <cellStyle name="40% - Accent1 3 2 3 2" xfId="3080"/>
    <cellStyle name="40% - Accent1 3 2 3 2 2" xfId="7243"/>
    <cellStyle name="40% - Accent1 3 2 3 2 2 2" xfId="15597"/>
    <cellStyle name="40% - Accent1 3 2 3 2 3" xfId="11435"/>
    <cellStyle name="40% - Accent1 3 2 3 3" xfId="5503"/>
    <cellStyle name="40% - Accent1 3 2 3 3 2" xfId="13857"/>
    <cellStyle name="40% - Accent1 3 2 3 4" xfId="9695"/>
    <cellStyle name="40% - Accent1 3 2 4" xfId="3081"/>
    <cellStyle name="40% - Accent1 3 2 4 2" xfId="7244"/>
    <cellStyle name="40% - Accent1 3 2 4 2 2" xfId="15598"/>
    <cellStyle name="40% - Accent1 3 2 4 3" xfId="11436"/>
    <cellStyle name="40% - Accent1 3 2 5" xfId="4467"/>
    <cellStyle name="40% - Accent1 3 2 5 2" xfId="12821"/>
    <cellStyle name="40% - Accent1 3 2 6" xfId="8659"/>
    <cellStyle name="40% - Accent1 3 3" xfId="576"/>
    <cellStyle name="40% - Accent1 3 3 2" xfId="1612"/>
    <cellStyle name="40% - Accent1 3 3 2 2" xfId="3082"/>
    <cellStyle name="40% - Accent1 3 3 2 2 2" xfId="7245"/>
    <cellStyle name="40% - Accent1 3 3 2 2 2 2" xfId="15599"/>
    <cellStyle name="40% - Accent1 3 3 2 2 3" xfId="11437"/>
    <cellStyle name="40% - Accent1 3 3 2 3" xfId="5775"/>
    <cellStyle name="40% - Accent1 3 3 2 3 2" xfId="14129"/>
    <cellStyle name="40% - Accent1 3 3 2 4" xfId="9967"/>
    <cellStyle name="40% - Accent1 3 3 3" xfId="3083"/>
    <cellStyle name="40% - Accent1 3 3 3 2" xfId="7246"/>
    <cellStyle name="40% - Accent1 3 3 3 2 2" xfId="15600"/>
    <cellStyle name="40% - Accent1 3 3 3 3" xfId="11438"/>
    <cellStyle name="40% - Accent1 3 3 4" xfId="4739"/>
    <cellStyle name="40% - Accent1 3 3 4 2" xfId="13093"/>
    <cellStyle name="40% - Accent1 3 3 5" xfId="8931"/>
    <cellStyle name="40% - Accent1 3 4" xfId="1100"/>
    <cellStyle name="40% - Accent1 3 4 2" xfId="3084"/>
    <cellStyle name="40% - Accent1 3 4 2 2" xfId="7247"/>
    <cellStyle name="40% - Accent1 3 4 2 2 2" xfId="15601"/>
    <cellStyle name="40% - Accent1 3 4 2 3" xfId="11439"/>
    <cellStyle name="40% - Accent1 3 4 3" xfId="5263"/>
    <cellStyle name="40% - Accent1 3 4 3 2" xfId="13617"/>
    <cellStyle name="40% - Accent1 3 4 4" xfId="9455"/>
    <cellStyle name="40% - Accent1 3 5" xfId="3085"/>
    <cellStyle name="40% - Accent1 3 5 2" xfId="7248"/>
    <cellStyle name="40% - Accent1 3 5 2 2" xfId="15602"/>
    <cellStyle name="40% - Accent1 3 5 3" xfId="11440"/>
    <cellStyle name="40% - Accent1 3 6" xfId="4227"/>
    <cellStyle name="40% - Accent1 3 6 2" xfId="12581"/>
    <cellStyle name="40% - Accent1 3 7" xfId="8419"/>
    <cellStyle name="40% - Accent1 4" xfId="74"/>
    <cellStyle name="40% - Accent1 4 2" xfId="317"/>
    <cellStyle name="40% - Accent1 4 2 2" xfId="830"/>
    <cellStyle name="40% - Accent1 4 2 2 2" xfId="1866"/>
    <cellStyle name="40% - Accent1 4 2 2 2 2" xfId="3086"/>
    <cellStyle name="40% - Accent1 4 2 2 2 2 2" xfId="7249"/>
    <cellStyle name="40% - Accent1 4 2 2 2 2 2 2" xfId="15603"/>
    <cellStyle name="40% - Accent1 4 2 2 2 2 3" xfId="11441"/>
    <cellStyle name="40% - Accent1 4 2 2 2 3" xfId="6029"/>
    <cellStyle name="40% - Accent1 4 2 2 2 3 2" xfId="14383"/>
    <cellStyle name="40% - Accent1 4 2 2 2 4" xfId="10221"/>
    <cellStyle name="40% - Accent1 4 2 2 3" xfId="3087"/>
    <cellStyle name="40% - Accent1 4 2 2 3 2" xfId="7250"/>
    <cellStyle name="40% - Accent1 4 2 2 3 2 2" xfId="15604"/>
    <cellStyle name="40% - Accent1 4 2 2 3 3" xfId="11442"/>
    <cellStyle name="40% - Accent1 4 2 2 4" xfId="4993"/>
    <cellStyle name="40% - Accent1 4 2 2 4 2" xfId="13347"/>
    <cellStyle name="40% - Accent1 4 2 2 5" xfId="9185"/>
    <cellStyle name="40% - Accent1 4 2 3" xfId="1354"/>
    <cellStyle name="40% - Accent1 4 2 3 2" xfId="3088"/>
    <cellStyle name="40% - Accent1 4 2 3 2 2" xfId="7251"/>
    <cellStyle name="40% - Accent1 4 2 3 2 2 2" xfId="15605"/>
    <cellStyle name="40% - Accent1 4 2 3 2 3" xfId="11443"/>
    <cellStyle name="40% - Accent1 4 2 3 3" xfId="5517"/>
    <cellStyle name="40% - Accent1 4 2 3 3 2" xfId="13871"/>
    <cellStyle name="40% - Accent1 4 2 3 4" xfId="9709"/>
    <cellStyle name="40% - Accent1 4 2 4" xfId="3089"/>
    <cellStyle name="40% - Accent1 4 2 4 2" xfId="7252"/>
    <cellStyle name="40% - Accent1 4 2 4 2 2" xfId="15606"/>
    <cellStyle name="40% - Accent1 4 2 4 3" xfId="11444"/>
    <cellStyle name="40% - Accent1 4 2 5" xfId="4481"/>
    <cellStyle name="40% - Accent1 4 2 5 2" xfId="12835"/>
    <cellStyle name="40% - Accent1 4 2 6" xfId="8673"/>
    <cellStyle name="40% - Accent1 4 3" xfId="590"/>
    <cellStyle name="40% - Accent1 4 3 2" xfId="1626"/>
    <cellStyle name="40% - Accent1 4 3 2 2" xfId="3090"/>
    <cellStyle name="40% - Accent1 4 3 2 2 2" xfId="7253"/>
    <cellStyle name="40% - Accent1 4 3 2 2 2 2" xfId="15607"/>
    <cellStyle name="40% - Accent1 4 3 2 2 3" xfId="11445"/>
    <cellStyle name="40% - Accent1 4 3 2 3" xfId="5789"/>
    <cellStyle name="40% - Accent1 4 3 2 3 2" xfId="14143"/>
    <cellStyle name="40% - Accent1 4 3 2 4" xfId="9981"/>
    <cellStyle name="40% - Accent1 4 3 3" xfId="3091"/>
    <cellStyle name="40% - Accent1 4 3 3 2" xfId="7254"/>
    <cellStyle name="40% - Accent1 4 3 3 2 2" xfId="15608"/>
    <cellStyle name="40% - Accent1 4 3 3 3" xfId="11446"/>
    <cellStyle name="40% - Accent1 4 3 4" xfId="4753"/>
    <cellStyle name="40% - Accent1 4 3 4 2" xfId="13107"/>
    <cellStyle name="40% - Accent1 4 3 5" xfId="8945"/>
    <cellStyle name="40% - Accent1 4 4" xfId="1114"/>
    <cellStyle name="40% - Accent1 4 4 2" xfId="3092"/>
    <cellStyle name="40% - Accent1 4 4 2 2" xfId="7255"/>
    <cellStyle name="40% - Accent1 4 4 2 2 2" xfId="15609"/>
    <cellStyle name="40% - Accent1 4 4 2 3" xfId="11447"/>
    <cellStyle name="40% - Accent1 4 4 3" xfId="5277"/>
    <cellStyle name="40% - Accent1 4 4 3 2" xfId="13631"/>
    <cellStyle name="40% - Accent1 4 4 4" xfId="9469"/>
    <cellStyle name="40% - Accent1 4 5" xfId="3093"/>
    <cellStyle name="40% - Accent1 4 5 2" xfId="7256"/>
    <cellStyle name="40% - Accent1 4 5 2 2" xfId="15610"/>
    <cellStyle name="40% - Accent1 4 5 3" xfId="11448"/>
    <cellStyle name="40% - Accent1 4 6" xfId="4241"/>
    <cellStyle name="40% - Accent1 4 6 2" xfId="12595"/>
    <cellStyle name="40% - Accent1 4 7" xfId="8433"/>
    <cellStyle name="40% - Accent1 5" xfId="88"/>
    <cellStyle name="40% - Accent1 5 2" xfId="331"/>
    <cellStyle name="40% - Accent1 5 2 2" xfId="844"/>
    <cellStyle name="40% - Accent1 5 2 2 2" xfId="1880"/>
    <cellStyle name="40% - Accent1 5 2 2 2 2" xfId="3094"/>
    <cellStyle name="40% - Accent1 5 2 2 2 2 2" xfId="7257"/>
    <cellStyle name="40% - Accent1 5 2 2 2 2 2 2" xfId="15611"/>
    <cellStyle name="40% - Accent1 5 2 2 2 2 3" xfId="11449"/>
    <cellStyle name="40% - Accent1 5 2 2 2 3" xfId="6043"/>
    <cellStyle name="40% - Accent1 5 2 2 2 3 2" xfId="14397"/>
    <cellStyle name="40% - Accent1 5 2 2 2 4" xfId="10235"/>
    <cellStyle name="40% - Accent1 5 2 2 3" xfId="3095"/>
    <cellStyle name="40% - Accent1 5 2 2 3 2" xfId="7258"/>
    <cellStyle name="40% - Accent1 5 2 2 3 2 2" xfId="15612"/>
    <cellStyle name="40% - Accent1 5 2 2 3 3" xfId="11450"/>
    <cellStyle name="40% - Accent1 5 2 2 4" xfId="5007"/>
    <cellStyle name="40% - Accent1 5 2 2 4 2" xfId="13361"/>
    <cellStyle name="40% - Accent1 5 2 2 5" xfId="9199"/>
    <cellStyle name="40% - Accent1 5 2 3" xfId="1368"/>
    <cellStyle name="40% - Accent1 5 2 3 2" xfId="3096"/>
    <cellStyle name="40% - Accent1 5 2 3 2 2" xfId="7259"/>
    <cellStyle name="40% - Accent1 5 2 3 2 2 2" xfId="15613"/>
    <cellStyle name="40% - Accent1 5 2 3 2 3" xfId="11451"/>
    <cellStyle name="40% - Accent1 5 2 3 3" xfId="5531"/>
    <cellStyle name="40% - Accent1 5 2 3 3 2" xfId="13885"/>
    <cellStyle name="40% - Accent1 5 2 3 4" xfId="9723"/>
    <cellStyle name="40% - Accent1 5 2 4" xfId="3097"/>
    <cellStyle name="40% - Accent1 5 2 4 2" xfId="7260"/>
    <cellStyle name="40% - Accent1 5 2 4 2 2" xfId="15614"/>
    <cellStyle name="40% - Accent1 5 2 4 3" xfId="11452"/>
    <cellStyle name="40% - Accent1 5 2 5" xfId="4495"/>
    <cellStyle name="40% - Accent1 5 2 5 2" xfId="12849"/>
    <cellStyle name="40% - Accent1 5 2 6" xfId="8687"/>
    <cellStyle name="40% - Accent1 5 3" xfId="604"/>
    <cellStyle name="40% - Accent1 5 3 2" xfId="1640"/>
    <cellStyle name="40% - Accent1 5 3 2 2" xfId="3098"/>
    <cellStyle name="40% - Accent1 5 3 2 2 2" xfId="7261"/>
    <cellStyle name="40% - Accent1 5 3 2 2 2 2" xfId="15615"/>
    <cellStyle name="40% - Accent1 5 3 2 2 3" xfId="11453"/>
    <cellStyle name="40% - Accent1 5 3 2 3" xfId="5803"/>
    <cellStyle name="40% - Accent1 5 3 2 3 2" xfId="14157"/>
    <cellStyle name="40% - Accent1 5 3 2 4" xfId="9995"/>
    <cellStyle name="40% - Accent1 5 3 3" xfId="3099"/>
    <cellStyle name="40% - Accent1 5 3 3 2" xfId="7262"/>
    <cellStyle name="40% - Accent1 5 3 3 2 2" xfId="15616"/>
    <cellStyle name="40% - Accent1 5 3 3 3" xfId="11454"/>
    <cellStyle name="40% - Accent1 5 3 4" xfId="4767"/>
    <cellStyle name="40% - Accent1 5 3 4 2" xfId="13121"/>
    <cellStyle name="40% - Accent1 5 3 5" xfId="8959"/>
    <cellStyle name="40% - Accent1 5 4" xfId="1128"/>
    <cellStyle name="40% - Accent1 5 4 2" xfId="3100"/>
    <cellStyle name="40% - Accent1 5 4 2 2" xfId="7263"/>
    <cellStyle name="40% - Accent1 5 4 2 2 2" xfId="15617"/>
    <cellStyle name="40% - Accent1 5 4 2 3" xfId="11455"/>
    <cellStyle name="40% - Accent1 5 4 3" xfId="5291"/>
    <cellStyle name="40% - Accent1 5 4 3 2" xfId="13645"/>
    <cellStyle name="40% - Accent1 5 4 4" xfId="9483"/>
    <cellStyle name="40% - Accent1 5 5" xfId="3101"/>
    <cellStyle name="40% - Accent1 5 5 2" xfId="7264"/>
    <cellStyle name="40% - Accent1 5 5 2 2" xfId="15618"/>
    <cellStyle name="40% - Accent1 5 5 3" xfId="11456"/>
    <cellStyle name="40% - Accent1 5 6" xfId="4255"/>
    <cellStyle name="40% - Accent1 5 6 2" xfId="12609"/>
    <cellStyle name="40% - Accent1 5 7" xfId="8447"/>
    <cellStyle name="40% - Accent1 6" xfId="102"/>
    <cellStyle name="40% - Accent1 6 2" xfId="345"/>
    <cellStyle name="40% - Accent1 6 2 2" xfId="858"/>
    <cellStyle name="40% - Accent1 6 2 2 2" xfId="1894"/>
    <cellStyle name="40% - Accent1 6 2 2 2 2" xfId="3102"/>
    <cellStyle name="40% - Accent1 6 2 2 2 2 2" xfId="7265"/>
    <cellStyle name="40% - Accent1 6 2 2 2 2 2 2" xfId="15619"/>
    <cellStyle name="40% - Accent1 6 2 2 2 2 3" xfId="11457"/>
    <cellStyle name="40% - Accent1 6 2 2 2 3" xfId="6057"/>
    <cellStyle name="40% - Accent1 6 2 2 2 3 2" xfId="14411"/>
    <cellStyle name="40% - Accent1 6 2 2 2 4" xfId="10249"/>
    <cellStyle name="40% - Accent1 6 2 2 3" xfId="3103"/>
    <cellStyle name="40% - Accent1 6 2 2 3 2" xfId="7266"/>
    <cellStyle name="40% - Accent1 6 2 2 3 2 2" xfId="15620"/>
    <cellStyle name="40% - Accent1 6 2 2 3 3" xfId="11458"/>
    <cellStyle name="40% - Accent1 6 2 2 4" xfId="5021"/>
    <cellStyle name="40% - Accent1 6 2 2 4 2" xfId="13375"/>
    <cellStyle name="40% - Accent1 6 2 2 5" xfId="9213"/>
    <cellStyle name="40% - Accent1 6 2 3" xfId="1382"/>
    <cellStyle name="40% - Accent1 6 2 3 2" xfId="3104"/>
    <cellStyle name="40% - Accent1 6 2 3 2 2" xfId="7267"/>
    <cellStyle name="40% - Accent1 6 2 3 2 2 2" xfId="15621"/>
    <cellStyle name="40% - Accent1 6 2 3 2 3" xfId="11459"/>
    <cellStyle name="40% - Accent1 6 2 3 3" xfId="5545"/>
    <cellStyle name="40% - Accent1 6 2 3 3 2" xfId="13899"/>
    <cellStyle name="40% - Accent1 6 2 3 4" xfId="9737"/>
    <cellStyle name="40% - Accent1 6 2 4" xfId="3105"/>
    <cellStyle name="40% - Accent1 6 2 4 2" xfId="7268"/>
    <cellStyle name="40% - Accent1 6 2 4 2 2" xfId="15622"/>
    <cellStyle name="40% - Accent1 6 2 4 3" xfId="11460"/>
    <cellStyle name="40% - Accent1 6 2 5" xfId="4509"/>
    <cellStyle name="40% - Accent1 6 2 5 2" xfId="12863"/>
    <cellStyle name="40% - Accent1 6 2 6" xfId="8701"/>
    <cellStyle name="40% - Accent1 6 3" xfId="618"/>
    <cellStyle name="40% - Accent1 6 3 2" xfId="1654"/>
    <cellStyle name="40% - Accent1 6 3 2 2" xfId="3106"/>
    <cellStyle name="40% - Accent1 6 3 2 2 2" xfId="7269"/>
    <cellStyle name="40% - Accent1 6 3 2 2 2 2" xfId="15623"/>
    <cellStyle name="40% - Accent1 6 3 2 2 3" xfId="11461"/>
    <cellStyle name="40% - Accent1 6 3 2 3" xfId="5817"/>
    <cellStyle name="40% - Accent1 6 3 2 3 2" xfId="14171"/>
    <cellStyle name="40% - Accent1 6 3 2 4" xfId="10009"/>
    <cellStyle name="40% - Accent1 6 3 3" xfId="3107"/>
    <cellStyle name="40% - Accent1 6 3 3 2" xfId="7270"/>
    <cellStyle name="40% - Accent1 6 3 3 2 2" xfId="15624"/>
    <cellStyle name="40% - Accent1 6 3 3 3" xfId="11462"/>
    <cellStyle name="40% - Accent1 6 3 4" xfId="4781"/>
    <cellStyle name="40% - Accent1 6 3 4 2" xfId="13135"/>
    <cellStyle name="40% - Accent1 6 3 5" xfId="8973"/>
    <cellStyle name="40% - Accent1 6 4" xfId="1142"/>
    <cellStyle name="40% - Accent1 6 4 2" xfId="3108"/>
    <cellStyle name="40% - Accent1 6 4 2 2" xfId="7271"/>
    <cellStyle name="40% - Accent1 6 4 2 2 2" xfId="15625"/>
    <cellStyle name="40% - Accent1 6 4 2 3" xfId="11463"/>
    <cellStyle name="40% - Accent1 6 4 3" xfId="5305"/>
    <cellStyle name="40% - Accent1 6 4 3 2" xfId="13659"/>
    <cellStyle name="40% - Accent1 6 4 4" xfId="9497"/>
    <cellStyle name="40% - Accent1 6 5" xfId="3109"/>
    <cellStyle name="40% - Accent1 6 5 2" xfId="7272"/>
    <cellStyle name="40% - Accent1 6 5 2 2" xfId="15626"/>
    <cellStyle name="40% - Accent1 6 5 3" xfId="11464"/>
    <cellStyle name="40% - Accent1 6 6" xfId="4269"/>
    <cellStyle name="40% - Accent1 6 6 2" xfId="12623"/>
    <cellStyle name="40% - Accent1 6 7" xfId="8461"/>
    <cellStyle name="40% - Accent1 7" xfId="116"/>
    <cellStyle name="40% - Accent1 7 2" xfId="359"/>
    <cellStyle name="40% - Accent1 7 2 2" xfId="872"/>
    <cellStyle name="40% - Accent1 7 2 2 2" xfId="1908"/>
    <cellStyle name="40% - Accent1 7 2 2 2 2" xfId="3110"/>
    <cellStyle name="40% - Accent1 7 2 2 2 2 2" xfId="7273"/>
    <cellStyle name="40% - Accent1 7 2 2 2 2 2 2" xfId="15627"/>
    <cellStyle name="40% - Accent1 7 2 2 2 2 3" xfId="11465"/>
    <cellStyle name="40% - Accent1 7 2 2 2 3" xfId="6071"/>
    <cellStyle name="40% - Accent1 7 2 2 2 3 2" xfId="14425"/>
    <cellStyle name="40% - Accent1 7 2 2 2 4" xfId="10263"/>
    <cellStyle name="40% - Accent1 7 2 2 3" xfId="3111"/>
    <cellStyle name="40% - Accent1 7 2 2 3 2" xfId="7274"/>
    <cellStyle name="40% - Accent1 7 2 2 3 2 2" xfId="15628"/>
    <cellStyle name="40% - Accent1 7 2 2 3 3" xfId="11466"/>
    <cellStyle name="40% - Accent1 7 2 2 4" xfId="5035"/>
    <cellStyle name="40% - Accent1 7 2 2 4 2" xfId="13389"/>
    <cellStyle name="40% - Accent1 7 2 2 5" xfId="9227"/>
    <cellStyle name="40% - Accent1 7 2 3" xfId="1396"/>
    <cellStyle name="40% - Accent1 7 2 3 2" xfId="3112"/>
    <cellStyle name="40% - Accent1 7 2 3 2 2" xfId="7275"/>
    <cellStyle name="40% - Accent1 7 2 3 2 2 2" xfId="15629"/>
    <cellStyle name="40% - Accent1 7 2 3 2 3" xfId="11467"/>
    <cellStyle name="40% - Accent1 7 2 3 3" xfId="5559"/>
    <cellStyle name="40% - Accent1 7 2 3 3 2" xfId="13913"/>
    <cellStyle name="40% - Accent1 7 2 3 4" xfId="9751"/>
    <cellStyle name="40% - Accent1 7 2 4" xfId="3113"/>
    <cellStyle name="40% - Accent1 7 2 4 2" xfId="7276"/>
    <cellStyle name="40% - Accent1 7 2 4 2 2" xfId="15630"/>
    <cellStyle name="40% - Accent1 7 2 4 3" xfId="11468"/>
    <cellStyle name="40% - Accent1 7 2 5" xfId="4523"/>
    <cellStyle name="40% - Accent1 7 2 5 2" xfId="12877"/>
    <cellStyle name="40% - Accent1 7 2 6" xfId="8715"/>
    <cellStyle name="40% - Accent1 7 3" xfId="632"/>
    <cellStyle name="40% - Accent1 7 3 2" xfId="1668"/>
    <cellStyle name="40% - Accent1 7 3 2 2" xfId="3114"/>
    <cellStyle name="40% - Accent1 7 3 2 2 2" xfId="7277"/>
    <cellStyle name="40% - Accent1 7 3 2 2 2 2" xfId="15631"/>
    <cellStyle name="40% - Accent1 7 3 2 2 3" xfId="11469"/>
    <cellStyle name="40% - Accent1 7 3 2 3" xfId="5831"/>
    <cellStyle name="40% - Accent1 7 3 2 3 2" xfId="14185"/>
    <cellStyle name="40% - Accent1 7 3 2 4" xfId="10023"/>
    <cellStyle name="40% - Accent1 7 3 3" xfId="3115"/>
    <cellStyle name="40% - Accent1 7 3 3 2" xfId="7278"/>
    <cellStyle name="40% - Accent1 7 3 3 2 2" xfId="15632"/>
    <cellStyle name="40% - Accent1 7 3 3 3" xfId="11470"/>
    <cellStyle name="40% - Accent1 7 3 4" xfId="4795"/>
    <cellStyle name="40% - Accent1 7 3 4 2" xfId="13149"/>
    <cellStyle name="40% - Accent1 7 3 5" xfId="8987"/>
    <cellStyle name="40% - Accent1 7 4" xfId="1156"/>
    <cellStyle name="40% - Accent1 7 4 2" xfId="3116"/>
    <cellStyle name="40% - Accent1 7 4 2 2" xfId="7279"/>
    <cellStyle name="40% - Accent1 7 4 2 2 2" xfId="15633"/>
    <cellStyle name="40% - Accent1 7 4 2 3" xfId="11471"/>
    <cellStyle name="40% - Accent1 7 4 3" xfId="5319"/>
    <cellStyle name="40% - Accent1 7 4 3 2" xfId="13673"/>
    <cellStyle name="40% - Accent1 7 4 4" xfId="9511"/>
    <cellStyle name="40% - Accent1 7 5" xfId="3117"/>
    <cellStyle name="40% - Accent1 7 5 2" xfId="7280"/>
    <cellStyle name="40% - Accent1 7 5 2 2" xfId="15634"/>
    <cellStyle name="40% - Accent1 7 5 3" xfId="11472"/>
    <cellStyle name="40% - Accent1 7 6" xfId="4283"/>
    <cellStyle name="40% - Accent1 7 6 2" xfId="12637"/>
    <cellStyle name="40% - Accent1 7 7" xfId="8475"/>
    <cellStyle name="40% - Accent1 8" xfId="130"/>
    <cellStyle name="40% - Accent1 8 2" xfId="373"/>
    <cellStyle name="40% - Accent1 8 2 2" xfId="886"/>
    <cellStyle name="40% - Accent1 8 2 2 2" xfId="1922"/>
    <cellStyle name="40% - Accent1 8 2 2 2 2" xfId="3118"/>
    <cellStyle name="40% - Accent1 8 2 2 2 2 2" xfId="7281"/>
    <cellStyle name="40% - Accent1 8 2 2 2 2 2 2" xfId="15635"/>
    <cellStyle name="40% - Accent1 8 2 2 2 2 3" xfId="11473"/>
    <cellStyle name="40% - Accent1 8 2 2 2 3" xfId="6085"/>
    <cellStyle name="40% - Accent1 8 2 2 2 3 2" xfId="14439"/>
    <cellStyle name="40% - Accent1 8 2 2 2 4" xfId="10277"/>
    <cellStyle name="40% - Accent1 8 2 2 3" xfId="3119"/>
    <cellStyle name="40% - Accent1 8 2 2 3 2" xfId="7282"/>
    <cellStyle name="40% - Accent1 8 2 2 3 2 2" xfId="15636"/>
    <cellStyle name="40% - Accent1 8 2 2 3 3" xfId="11474"/>
    <cellStyle name="40% - Accent1 8 2 2 4" xfId="5049"/>
    <cellStyle name="40% - Accent1 8 2 2 4 2" xfId="13403"/>
    <cellStyle name="40% - Accent1 8 2 2 5" xfId="9241"/>
    <cellStyle name="40% - Accent1 8 2 3" xfId="1410"/>
    <cellStyle name="40% - Accent1 8 2 3 2" xfId="3120"/>
    <cellStyle name="40% - Accent1 8 2 3 2 2" xfId="7283"/>
    <cellStyle name="40% - Accent1 8 2 3 2 2 2" xfId="15637"/>
    <cellStyle name="40% - Accent1 8 2 3 2 3" xfId="11475"/>
    <cellStyle name="40% - Accent1 8 2 3 3" xfId="5573"/>
    <cellStyle name="40% - Accent1 8 2 3 3 2" xfId="13927"/>
    <cellStyle name="40% - Accent1 8 2 3 4" xfId="9765"/>
    <cellStyle name="40% - Accent1 8 2 4" xfId="3121"/>
    <cellStyle name="40% - Accent1 8 2 4 2" xfId="7284"/>
    <cellStyle name="40% - Accent1 8 2 4 2 2" xfId="15638"/>
    <cellStyle name="40% - Accent1 8 2 4 3" xfId="11476"/>
    <cellStyle name="40% - Accent1 8 2 5" xfId="4537"/>
    <cellStyle name="40% - Accent1 8 2 5 2" xfId="12891"/>
    <cellStyle name="40% - Accent1 8 2 6" xfId="8729"/>
    <cellStyle name="40% - Accent1 8 3" xfId="646"/>
    <cellStyle name="40% - Accent1 8 3 2" xfId="1682"/>
    <cellStyle name="40% - Accent1 8 3 2 2" xfId="3122"/>
    <cellStyle name="40% - Accent1 8 3 2 2 2" xfId="7285"/>
    <cellStyle name="40% - Accent1 8 3 2 2 2 2" xfId="15639"/>
    <cellStyle name="40% - Accent1 8 3 2 2 3" xfId="11477"/>
    <cellStyle name="40% - Accent1 8 3 2 3" xfId="5845"/>
    <cellStyle name="40% - Accent1 8 3 2 3 2" xfId="14199"/>
    <cellStyle name="40% - Accent1 8 3 2 4" xfId="10037"/>
    <cellStyle name="40% - Accent1 8 3 3" xfId="3123"/>
    <cellStyle name="40% - Accent1 8 3 3 2" xfId="7286"/>
    <cellStyle name="40% - Accent1 8 3 3 2 2" xfId="15640"/>
    <cellStyle name="40% - Accent1 8 3 3 3" xfId="11478"/>
    <cellStyle name="40% - Accent1 8 3 4" xfId="4809"/>
    <cellStyle name="40% - Accent1 8 3 4 2" xfId="13163"/>
    <cellStyle name="40% - Accent1 8 3 5" xfId="9001"/>
    <cellStyle name="40% - Accent1 8 4" xfId="1170"/>
    <cellStyle name="40% - Accent1 8 4 2" xfId="3124"/>
    <cellStyle name="40% - Accent1 8 4 2 2" xfId="7287"/>
    <cellStyle name="40% - Accent1 8 4 2 2 2" xfId="15641"/>
    <cellStyle name="40% - Accent1 8 4 2 3" xfId="11479"/>
    <cellStyle name="40% - Accent1 8 4 3" xfId="5333"/>
    <cellStyle name="40% - Accent1 8 4 3 2" xfId="13687"/>
    <cellStyle name="40% - Accent1 8 4 4" xfId="9525"/>
    <cellStyle name="40% - Accent1 8 5" xfId="3125"/>
    <cellStyle name="40% - Accent1 8 5 2" xfId="7288"/>
    <cellStyle name="40% - Accent1 8 5 2 2" xfId="15642"/>
    <cellStyle name="40% - Accent1 8 5 3" xfId="11480"/>
    <cellStyle name="40% - Accent1 8 6" xfId="4297"/>
    <cellStyle name="40% - Accent1 8 6 2" xfId="12651"/>
    <cellStyle name="40% - Accent1 8 7" xfId="8489"/>
    <cellStyle name="40% - Accent1 9" xfId="144"/>
    <cellStyle name="40% - Accent1 9 2" xfId="387"/>
    <cellStyle name="40% - Accent1 9 2 2" xfId="900"/>
    <cellStyle name="40% - Accent1 9 2 2 2" xfId="1936"/>
    <cellStyle name="40% - Accent1 9 2 2 2 2" xfId="3126"/>
    <cellStyle name="40% - Accent1 9 2 2 2 2 2" xfId="7289"/>
    <cellStyle name="40% - Accent1 9 2 2 2 2 2 2" xfId="15643"/>
    <cellStyle name="40% - Accent1 9 2 2 2 2 3" xfId="11481"/>
    <cellStyle name="40% - Accent1 9 2 2 2 3" xfId="6099"/>
    <cellStyle name="40% - Accent1 9 2 2 2 3 2" xfId="14453"/>
    <cellStyle name="40% - Accent1 9 2 2 2 4" xfId="10291"/>
    <cellStyle name="40% - Accent1 9 2 2 3" xfId="3127"/>
    <cellStyle name="40% - Accent1 9 2 2 3 2" xfId="7290"/>
    <cellStyle name="40% - Accent1 9 2 2 3 2 2" xfId="15644"/>
    <cellStyle name="40% - Accent1 9 2 2 3 3" xfId="11482"/>
    <cellStyle name="40% - Accent1 9 2 2 4" xfId="5063"/>
    <cellStyle name="40% - Accent1 9 2 2 4 2" xfId="13417"/>
    <cellStyle name="40% - Accent1 9 2 2 5" xfId="9255"/>
    <cellStyle name="40% - Accent1 9 2 3" xfId="1424"/>
    <cellStyle name="40% - Accent1 9 2 3 2" xfId="3128"/>
    <cellStyle name="40% - Accent1 9 2 3 2 2" xfId="7291"/>
    <cellStyle name="40% - Accent1 9 2 3 2 2 2" xfId="15645"/>
    <cellStyle name="40% - Accent1 9 2 3 2 3" xfId="11483"/>
    <cellStyle name="40% - Accent1 9 2 3 3" xfId="5587"/>
    <cellStyle name="40% - Accent1 9 2 3 3 2" xfId="13941"/>
    <cellStyle name="40% - Accent1 9 2 3 4" xfId="9779"/>
    <cellStyle name="40% - Accent1 9 2 4" xfId="3129"/>
    <cellStyle name="40% - Accent1 9 2 4 2" xfId="7292"/>
    <cellStyle name="40% - Accent1 9 2 4 2 2" xfId="15646"/>
    <cellStyle name="40% - Accent1 9 2 4 3" xfId="11484"/>
    <cellStyle name="40% - Accent1 9 2 5" xfId="4551"/>
    <cellStyle name="40% - Accent1 9 2 5 2" xfId="12905"/>
    <cellStyle name="40% - Accent1 9 2 6" xfId="8743"/>
    <cellStyle name="40% - Accent1 9 3" xfId="660"/>
    <cellStyle name="40% - Accent1 9 3 2" xfId="1696"/>
    <cellStyle name="40% - Accent1 9 3 2 2" xfId="3130"/>
    <cellStyle name="40% - Accent1 9 3 2 2 2" xfId="7293"/>
    <cellStyle name="40% - Accent1 9 3 2 2 2 2" xfId="15647"/>
    <cellStyle name="40% - Accent1 9 3 2 2 3" xfId="11485"/>
    <cellStyle name="40% - Accent1 9 3 2 3" xfId="5859"/>
    <cellStyle name="40% - Accent1 9 3 2 3 2" xfId="14213"/>
    <cellStyle name="40% - Accent1 9 3 2 4" xfId="10051"/>
    <cellStyle name="40% - Accent1 9 3 3" xfId="3131"/>
    <cellStyle name="40% - Accent1 9 3 3 2" xfId="7294"/>
    <cellStyle name="40% - Accent1 9 3 3 2 2" xfId="15648"/>
    <cellStyle name="40% - Accent1 9 3 3 3" xfId="11486"/>
    <cellStyle name="40% - Accent1 9 3 4" xfId="4823"/>
    <cellStyle name="40% - Accent1 9 3 4 2" xfId="13177"/>
    <cellStyle name="40% - Accent1 9 3 5" xfId="9015"/>
    <cellStyle name="40% - Accent1 9 4" xfId="1184"/>
    <cellStyle name="40% - Accent1 9 4 2" xfId="3132"/>
    <cellStyle name="40% - Accent1 9 4 2 2" xfId="7295"/>
    <cellStyle name="40% - Accent1 9 4 2 2 2" xfId="15649"/>
    <cellStyle name="40% - Accent1 9 4 2 3" xfId="11487"/>
    <cellStyle name="40% - Accent1 9 4 3" xfId="5347"/>
    <cellStyle name="40% - Accent1 9 4 3 2" xfId="13701"/>
    <cellStyle name="40% - Accent1 9 4 4" xfId="9539"/>
    <cellStyle name="40% - Accent1 9 5" xfId="3133"/>
    <cellStyle name="40% - Accent1 9 5 2" xfId="7296"/>
    <cellStyle name="40% - Accent1 9 5 2 2" xfId="15650"/>
    <cellStyle name="40% - Accent1 9 5 3" xfId="11488"/>
    <cellStyle name="40% - Accent1 9 6" xfId="4311"/>
    <cellStyle name="40% - Accent1 9 6 2" xfId="12665"/>
    <cellStyle name="40% - Accent1 9 7" xfId="8503"/>
    <cellStyle name="40% - Accent2" xfId="8" builtinId="35" customBuiltin="1"/>
    <cellStyle name="40% - Accent2 10" xfId="160"/>
    <cellStyle name="40% - Accent2 10 2" xfId="403"/>
    <cellStyle name="40% - Accent2 10 2 2" xfId="916"/>
    <cellStyle name="40% - Accent2 10 2 2 2" xfId="1952"/>
    <cellStyle name="40% - Accent2 10 2 2 2 2" xfId="3134"/>
    <cellStyle name="40% - Accent2 10 2 2 2 2 2" xfId="7297"/>
    <cellStyle name="40% - Accent2 10 2 2 2 2 2 2" xfId="15651"/>
    <cellStyle name="40% - Accent2 10 2 2 2 2 3" xfId="11489"/>
    <cellStyle name="40% - Accent2 10 2 2 2 3" xfId="6115"/>
    <cellStyle name="40% - Accent2 10 2 2 2 3 2" xfId="14469"/>
    <cellStyle name="40% - Accent2 10 2 2 2 4" xfId="10307"/>
    <cellStyle name="40% - Accent2 10 2 2 3" xfId="3135"/>
    <cellStyle name="40% - Accent2 10 2 2 3 2" xfId="7298"/>
    <cellStyle name="40% - Accent2 10 2 2 3 2 2" xfId="15652"/>
    <cellStyle name="40% - Accent2 10 2 2 3 3" xfId="11490"/>
    <cellStyle name="40% - Accent2 10 2 2 4" xfId="5079"/>
    <cellStyle name="40% - Accent2 10 2 2 4 2" xfId="13433"/>
    <cellStyle name="40% - Accent2 10 2 2 5" xfId="9271"/>
    <cellStyle name="40% - Accent2 10 2 3" xfId="1440"/>
    <cellStyle name="40% - Accent2 10 2 3 2" xfId="3136"/>
    <cellStyle name="40% - Accent2 10 2 3 2 2" xfId="7299"/>
    <cellStyle name="40% - Accent2 10 2 3 2 2 2" xfId="15653"/>
    <cellStyle name="40% - Accent2 10 2 3 2 3" xfId="11491"/>
    <cellStyle name="40% - Accent2 10 2 3 3" xfId="5603"/>
    <cellStyle name="40% - Accent2 10 2 3 3 2" xfId="13957"/>
    <cellStyle name="40% - Accent2 10 2 3 4" xfId="9795"/>
    <cellStyle name="40% - Accent2 10 2 4" xfId="3137"/>
    <cellStyle name="40% - Accent2 10 2 4 2" xfId="7300"/>
    <cellStyle name="40% - Accent2 10 2 4 2 2" xfId="15654"/>
    <cellStyle name="40% - Accent2 10 2 4 3" xfId="11492"/>
    <cellStyle name="40% - Accent2 10 2 5" xfId="4567"/>
    <cellStyle name="40% - Accent2 10 2 5 2" xfId="12921"/>
    <cellStyle name="40% - Accent2 10 2 6" xfId="8759"/>
    <cellStyle name="40% - Accent2 10 3" xfId="676"/>
    <cellStyle name="40% - Accent2 10 3 2" xfId="1712"/>
    <cellStyle name="40% - Accent2 10 3 2 2" xfId="3138"/>
    <cellStyle name="40% - Accent2 10 3 2 2 2" xfId="7301"/>
    <cellStyle name="40% - Accent2 10 3 2 2 2 2" xfId="15655"/>
    <cellStyle name="40% - Accent2 10 3 2 2 3" xfId="11493"/>
    <cellStyle name="40% - Accent2 10 3 2 3" xfId="5875"/>
    <cellStyle name="40% - Accent2 10 3 2 3 2" xfId="14229"/>
    <cellStyle name="40% - Accent2 10 3 2 4" xfId="10067"/>
    <cellStyle name="40% - Accent2 10 3 3" xfId="3139"/>
    <cellStyle name="40% - Accent2 10 3 3 2" xfId="7302"/>
    <cellStyle name="40% - Accent2 10 3 3 2 2" xfId="15656"/>
    <cellStyle name="40% - Accent2 10 3 3 3" xfId="11494"/>
    <cellStyle name="40% - Accent2 10 3 4" xfId="4839"/>
    <cellStyle name="40% - Accent2 10 3 4 2" xfId="13193"/>
    <cellStyle name="40% - Accent2 10 3 5" xfId="9031"/>
    <cellStyle name="40% - Accent2 10 4" xfId="1200"/>
    <cellStyle name="40% - Accent2 10 4 2" xfId="3140"/>
    <cellStyle name="40% - Accent2 10 4 2 2" xfId="7303"/>
    <cellStyle name="40% - Accent2 10 4 2 2 2" xfId="15657"/>
    <cellStyle name="40% - Accent2 10 4 2 3" xfId="11495"/>
    <cellStyle name="40% - Accent2 10 4 3" xfId="5363"/>
    <cellStyle name="40% - Accent2 10 4 3 2" xfId="13717"/>
    <cellStyle name="40% - Accent2 10 4 4" xfId="9555"/>
    <cellStyle name="40% - Accent2 10 5" xfId="3141"/>
    <cellStyle name="40% - Accent2 10 5 2" xfId="7304"/>
    <cellStyle name="40% - Accent2 10 5 2 2" xfId="15658"/>
    <cellStyle name="40% - Accent2 10 5 3" xfId="11496"/>
    <cellStyle name="40% - Accent2 10 6" xfId="4327"/>
    <cellStyle name="40% - Accent2 10 6 2" xfId="12681"/>
    <cellStyle name="40% - Accent2 10 7" xfId="8519"/>
    <cellStyle name="40% - Accent2 11" xfId="174"/>
    <cellStyle name="40% - Accent2 11 2" xfId="417"/>
    <cellStyle name="40% - Accent2 11 2 2" xfId="930"/>
    <cellStyle name="40% - Accent2 11 2 2 2" xfId="1966"/>
    <cellStyle name="40% - Accent2 11 2 2 2 2" xfId="3142"/>
    <cellStyle name="40% - Accent2 11 2 2 2 2 2" xfId="7305"/>
    <cellStyle name="40% - Accent2 11 2 2 2 2 2 2" xfId="15659"/>
    <cellStyle name="40% - Accent2 11 2 2 2 2 3" xfId="11497"/>
    <cellStyle name="40% - Accent2 11 2 2 2 3" xfId="6129"/>
    <cellStyle name="40% - Accent2 11 2 2 2 3 2" xfId="14483"/>
    <cellStyle name="40% - Accent2 11 2 2 2 4" xfId="10321"/>
    <cellStyle name="40% - Accent2 11 2 2 3" xfId="3143"/>
    <cellStyle name="40% - Accent2 11 2 2 3 2" xfId="7306"/>
    <cellStyle name="40% - Accent2 11 2 2 3 2 2" xfId="15660"/>
    <cellStyle name="40% - Accent2 11 2 2 3 3" xfId="11498"/>
    <cellStyle name="40% - Accent2 11 2 2 4" xfId="5093"/>
    <cellStyle name="40% - Accent2 11 2 2 4 2" xfId="13447"/>
    <cellStyle name="40% - Accent2 11 2 2 5" xfId="9285"/>
    <cellStyle name="40% - Accent2 11 2 3" xfId="1454"/>
    <cellStyle name="40% - Accent2 11 2 3 2" xfId="3144"/>
    <cellStyle name="40% - Accent2 11 2 3 2 2" xfId="7307"/>
    <cellStyle name="40% - Accent2 11 2 3 2 2 2" xfId="15661"/>
    <cellStyle name="40% - Accent2 11 2 3 2 3" xfId="11499"/>
    <cellStyle name="40% - Accent2 11 2 3 3" xfId="5617"/>
    <cellStyle name="40% - Accent2 11 2 3 3 2" xfId="13971"/>
    <cellStyle name="40% - Accent2 11 2 3 4" xfId="9809"/>
    <cellStyle name="40% - Accent2 11 2 4" xfId="3145"/>
    <cellStyle name="40% - Accent2 11 2 4 2" xfId="7308"/>
    <cellStyle name="40% - Accent2 11 2 4 2 2" xfId="15662"/>
    <cellStyle name="40% - Accent2 11 2 4 3" xfId="11500"/>
    <cellStyle name="40% - Accent2 11 2 5" xfId="4581"/>
    <cellStyle name="40% - Accent2 11 2 5 2" xfId="12935"/>
    <cellStyle name="40% - Accent2 11 2 6" xfId="8773"/>
    <cellStyle name="40% - Accent2 11 3" xfId="690"/>
    <cellStyle name="40% - Accent2 11 3 2" xfId="1726"/>
    <cellStyle name="40% - Accent2 11 3 2 2" xfId="3146"/>
    <cellStyle name="40% - Accent2 11 3 2 2 2" xfId="7309"/>
    <cellStyle name="40% - Accent2 11 3 2 2 2 2" xfId="15663"/>
    <cellStyle name="40% - Accent2 11 3 2 2 3" xfId="11501"/>
    <cellStyle name="40% - Accent2 11 3 2 3" xfId="5889"/>
    <cellStyle name="40% - Accent2 11 3 2 3 2" xfId="14243"/>
    <cellStyle name="40% - Accent2 11 3 2 4" xfId="10081"/>
    <cellStyle name="40% - Accent2 11 3 3" xfId="3147"/>
    <cellStyle name="40% - Accent2 11 3 3 2" xfId="7310"/>
    <cellStyle name="40% - Accent2 11 3 3 2 2" xfId="15664"/>
    <cellStyle name="40% - Accent2 11 3 3 3" xfId="11502"/>
    <cellStyle name="40% - Accent2 11 3 4" xfId="4853"/>
    <cellStyle name="40% - Accent2 11 3 4 2" xfId="13207"/>
    <cellStyle name="40% - Accent2 11 3 5" xfId="9045"/>
    <cellStyle name="40% - Accent2 11 4" xfId="1214"/>
    <cellStyle name="40% - Accent2 11 4 2" xfId="3148"/>
    <cellStyle name="40% - Accent2 11 4 2 2" xfId="7311"/>
    <cellStyle name="40% - Accent2 11 4 2 2 2" xfId="15665"/>
    <cellStyle name="40% - Accent2 11 4 2 3" xfId="11503"/>
    <cellStyle name="40% - Accent2 11 4 3" xfId="5377"/>
    <cellStyle name="40% - Accent2 11 4 3 2" xfId="13731"/>
    <cellStyle name="40% - Accent2 11 4 4" xfId="9569"/>
    <cellStyle name="40% - Accent2 11 5" xfId="3149"/>
    <cellStyle name="40% - Accent2 11 5 2" xfId="7312"/>
    <cellStyle name="40% - Accent2 11 5 2 2" xfId="15666"/>
    <cellStyle name="40% - Accent2 11 5 3" xfId="11504"/>
    <cellStyle name="40% - Accent2 11 6" xfId="4341"/>
    <cellStyle name="40% - Accent2 11 6 2" xfId="12695"/>
    <cellStyle name="40% - Accent2 11 7" xfId="8533"/>
    <cellStyle name="40% - Accent2 12" xfId="189"/>
    <cellStyle name="40% - Accent2 12 2" xfId="432"/>
    <cellStyle name="40% - Accent2 12 2 2" xfId="945"/>
    <cellStyle name="40% - Accent2 12 2 2 2" xfId="1981"/>
    <cellStyle name="40% - Accent2 12 2 2 2 2" xfId="3150"/>
    <cellStyle name="40% - Accent2 12 2 2 2 2 2" xfId="7313"/>
    <cellStyle name="40% - Accent2 12 2 2 2 2 2 2" xfId="15667"/>
    <cellStyle name="40% - Accent2 12 2 2 2 2 3" xfId="11505"/>
    <cellStyle name="40% - Accent2 12 2 2 2 3" xfId="6144"/>
    <cellStyle name="40% - Accent2 12 2 2 2 3 2" xfId="14498"/>
    <cellStyle name="40% - Accent2 12 2 2 2 4" xfId="10336"/>
    <cellStyle name="40% - Accent2 12 2 2 3" xfId="3151"/>
    <cellStyle name="40% - Accent2 12 2 2 3 2" xfId="7314"/>
    <cellStyle name="40% - Accent2 12 2 2 3 2 2" xfId="15668"/>
    <cellStyle name="40% - Accent2 12 2 2 3 3" xfId="11506"/>
    <cellStyle name="40% - Accent2 12 2 2 4" xfId="5108"/>
    <cellStyle name="40% - Accent2 12 2 2 4 2" xfId="13462"/>
    <cellStyle name="40% - Accent2 12 2 2 5" xfId="9300"/>
    <cellStyle name="40% - Accent2 12 2 3" xfId="1469"/>
    <cellStyle name="40% - Accent2 12 2 3 2" xfId="3152"/>
    <cellStyle name="40% - Accent2 12 2 3 2 2" xfId="7315"/>
    <cellStyle name="40% - Accent2 12 2 3 2 2 2" xfId="15669"/>
    <cellStyle name="40% - Accent2 12 2 3 2 3" xfId="11507"/>
    <cellStyle name="40% - Accent2 12 2 3 3" xfId="5632"/>
    <cellStyle name="40% - Accent2 12 2 3 3 2" xfId="13986"/>
    <cellStyle name="40% - Accent2 12 2 3 4" xfId="9824"/>
    <cellStyle name="40% - Accent2 12 2 4" xfId="3153"/>
    <cellStyle name="40% - Accent2 12 2 4 2" xfId="7316"/>
    <cellStyle name="40% - Accent2 12 2 4 2 2" xfId="15670"/>
    <cellStyle name="40% - Accent2 12 2 4 3" xfId="11508"/>
    <cellStyle name="40% - Accent2 12 2 5" xfId="4596"/>
    <cellStyle name="40% - Accent2 12 2 5 2" xfId="12950"/>
    <cellStyle name="40% - Accent2 12 2 6" xfId="8788"/>
    <cellStyle name="40% - Accent2 12 3" xfId="705"/>
    <cellStyle name="40% - Accent2 12 3 2" xfId="1741"/>
    <cellStyle name="40% - Accent2 12 3 2 2" xfId="3154"/>
    <cellStyle name="40% - Accent2 12 3 2 2 2" xfId="7317"/>
    <cellStyle name="40% - Accent2 12 3 2 2 2 2" xfId="15671"/>
    <cellStyle name="40% - Accent2 12 3 2 2 3" xfId="11509"/>
    <cellStyle name="40% - Accent2 12 3 2 3" xfId="5904"/>
    <cellStyle name="40% - Accent2 12 3 2 3 2" xfId="14258"/>
    <cellStyle name="40% - Accent2 12 3 2 4" xfId="10096"/>
    <cellStyle name="40% - Accent2 12 3 3" xfId="3155"/>
    <cellStyle name="40% - Accent2 12 3 3 2" xfId="7318"/>
    <cellStyle name="40% - Accent2 12 3 3 2 2" xfId="15672"/>
    <cellStyle name="40% - Accent2 12 3 3 3" xfId="11510"/>
    <cellStyle name="40% - Accent2 12 3 4" xfId="4868"/>
    <cellStyle name="40% - Accent2 12 3 4 2" xfId="13222"/>
    <cellStyle name="40% - Accent2 12 3 5" xfId="9060"/>
    <cellStyle name="40% - Accent2 12 4" xfId="1229"/>
    <cellStyle name="40% - Accent2 12 4 2" xfId="3156"/>
    <cellStyle name="40% - Accent2 12 4 2 2" xfId="7319"/>
    <cellStyle name="40% - Accent2 12 4 2 2 2" xfId="15673"/>
    <cellStyle name="40% - Accent2 12 4 2 3" xfId="11511"/>
    <cellStyle name="40% - Accent2 12 4 3" xfId="5392"/>
    <cellStyle name="40% - Accent2 12 4 3 2" xfId="13746"/>
    <cellStyle name="40% - Accent2 12 4 4" xfId="9584"/>
    <cellStyle name="40% - Accent2 12 5" xfId="3157"/>
    <cellStyle name="40% - Accent2 12 5 2" xfId="7320"/>
    <cellStyle name="40% - Accent2 12 5 2 2" xfId="15674"/>
    <cellStyle name="40% - Accent2 12 5 3" xfId="11512"/>
    <cellStyle name="40% - Accent2 12 6" xfId="4356"/>
    <cellStyle name="40% - Accent2 12 6 2" xfId="12710"/>
    <cellStyle name="40% - Accent2 12 7" xfId="8548"/>
    <cellStyle name="40% - Accent2 13" xfId="205"/>
    <cellStyle name="40% - Accent2 13 2" xfId="447"/>
    <cellStyle name="40% - Accent2 13 2 2" xfId="960"/>
    <cellStyle name="40% - Accent2 13 2 2 2" xfId="1996"/>
    <cellStyle name="40% - Accent2 13 2 2 2 2" xfId="3158"/>
    <cellStyle name="40% - Accent2 13 2 2 2 2 2" xfId="7321"/>
    <cellStyle name="40% - Accent2 13 2 2 2 2 2 2" xfId="15675"/>
    <cellStyle name="40% - Accent2 13 2 2 2 2 3" xfId="11513"/>
    <cellStyle name="40% - Accent2 13 2 2 2 3" xfId="6159"/>
    <cellStyle name="40% - Accent2 13 2 2 2 3 2" xfId="14513"/>
    <cellStyle name="40% - Accent2 13 2 2 2 4" xfId="10351"/>
    <cellStyle name="40% - Accent2 13 2 2 3" xfId="3159"/>
    <cellStyle name="40% - Accent2 13 2 2 3 2" xfId="7322"/>
    <cellStyle name="40% - Accent2 13 2 2 3 2 2" xfId="15676"/>
    <cellStyle name="40% - Accent2 13 2 2 3 3" xfId="11514"/>
    <cellStyle name="40% - Accent2 13 2 2 4" xfId="5123"/>
    <cellStyle name="40% - Accent2 13 2 2 4 2" xfId="13477"/>
    <cellStyle name="40% - Accent2 13 2 2 5" xfId="9315"/>
    <cellStyle name="40% - Accent2 13 2 3" xfId="1484"/>
    <cellStyle name="40% - Accent2 13 2 3 2" xfId="3160"/>
    <cellStyle name="40% - Accent2 13 2 3 2 2" xfId="7323"/>
    <cellStyle name="40% - Accent2 13 2 3 2 2 2" xfId="15677"/>
    <cellStyle name="40% - Accent2 13 2 3 2 3" xfId="11515"/>
    <cellStyle name="40% - Accent2 13 2 3 3" xfId="5647"/>
    <cellStyle name="40% - Accent2 13 2 3 3 2" xfId="14001"/>
    <cellStyle name="40% - Accent2 13 2 3 4" xfId="9839"/>
    <cellStyle name="40% - Accent2 13 2 4" xfId="3161"/>
    <cellStyle name="40% - Accent2 13 2 4 2" xfId="7324"/>
    <cellStyle name="40% - Accent2 13 2 4 2 2" xfId="15678"/>
    <cellStyle name="40% - Accent2 13 2 4 3" xfId="11516"/>
    <cellStyle name="40% - Accent2 13 2 5" xfId="4611"/>
    <cellStyle name="40% - Accent2 13 2 5 2" xfId="12965"/>
    <cellStyle name="40% - Accent2 13 2 6" xfId="8803"/>
    <cellStyle name="40% - Accent2 13 3" xfId="720"/>
    <cellStyle name="40% - Accent2 13 3 2" xfId="1756"/>
    <cellStyle name="40% - Accent2 13 3 2 2" xfId="3162"/>
    <cellStyle name="40% - Accent2 13 3 2 2 2" xfId="7325"/>
    <cellStyle name="40% - Accent2 13 3 2 2 2 2" xfId="15679"/>
    <cellStyle name="40% - Accent2 13 3 2 2 3" xfId="11517"/>
    <cellStyle name="40% - Accent2 13 3 2 3" xfId="5919"/>
    <cellStyle name="40% - Accent2 13 3 2 3 2" xfId="14273"/>
    <cellStyle name="40% - Accent2 13 3 2 4" xfId="10111"/>
    <cellStyle name="40% - Accent2 13 3 3" xfId="3163"/>
    <cellStyle name="40% - Accent2 13 3 3 2" xfId="7326"/>
    <cellStyle name="40% - Accent2 13 3 3 2 2" xfId="15680"/>
    <cellStyle name="40% - Accent2 13 3 3 3" xfId="11518"/>
    <cellStyle name="40% - Accent2 13 3 4" xfId="4883"/>
    <cellStyle name="40% - Accent2 13 3 4 2" xfId="13237"/>
    <cellStyle name="40% - Accent2 13 3 5" xfId="9075"/>
    <cellStyle name="40% - Accent2 13 4" xfId="1244"/>
    <cellStyle name="40% - Accent2 13 4 2" xfId="3164"/>
    <cellStyle name="40% - Accent2 13 4 2 2" xfId="7327"/>
    <cellStyle name="40% - Accent2 13 4 2 2 2" xfId="15681"/>
    <cellStyle name="40% - Accent2 13 4 2 3" xfId="11519"/>
    <cellStyle name="40% - Accent2 13 4 3" xfId="5407"/>
    <cellStyle name="40% - Accent2 13 4 3 2" xfId="13761"/>
    <cellStyle name="40% - Accent2 13 4 4" xfId="9599"/>
    <cellStyle name="40% - Accent2 13 5" xfId="3165"/>
    <cellStyle name="40% - Accent2 13 5 2" xfId="7328"/>
    <cellStyle name="40% - Accent2 13 5 2 2" xfId="15682"/>
    <cellStyle name="40% - Accent2 13 5 3" xfId="11520"/>
    <cellStyle name="40% - Accent2 13 6" xfId="4371"/>
    <cellStyle name="40% - Accent2 13 6 2" xfId="12725"/>
    <cellStyle name="40% - Accent2 13 7" xfId="8563"/>
    <cellStyle name="40% - Accent2 14" xfId="219"/>
    <cellStyle name="40% - Accent2 14 2" xfId="461"/>
    <cellStyle name="40% - Accent2 14 2 2" xfId="974"/>
    <cellStyle name="40% - Accent2 14 2 2 2" xfId="2010"/>
    <cellStyle name="40% - Accent2 14 2 2 2 2" xfId="3166"/>
    <cellStyle name="40% - Accent2 14 2 2 2 2 2" xfId="7329"/>
    <cellStyle name="40% - Accent2 14 2 2 2 2 2 2" xfId="15683"/>
    <cellStyle name="40% - Accent2 14 2 2 2 2 3" xfId="11521"/>
    <cellStyle name="40% - Accent2 14 2 2 2 3" xfId="6173"/>
    <cellStyle name="40% - Accent2 14 2 2 2 3 2" xfId="14527"/>
    <cellStyle name="40% - Accent2 14 2 2 2 4" xfId="10365"/>
    <cellStyle name="40% - Accent2 14 2 2 3" xfId="3167"/>
    <cellStyle name="40% - Accent2 14 2 2 3 2" xfId="7330"/>
    <cellStyle name="40% - Accent2 14 2 2 3 2 2" xfId="15684"/>
    <cellStyle name="40% - Accent2 14 2 2 3 3" xfId="11522"/>
    <cellStyle name="40% - Accent2 14 2 2 4" xfId="5137"/>
    <cellStyle name="40% - Accent2 14 2 2 4 2" xfId="13491"/>
    <cellStyle name="40% - Accent2 14 2 2 5" xfId="9329"/>
    <cellStyle name="40% - Accent2 14 2 3" xfId="1498"/>
    <cellStyle name="40% - Accent2 14 2 3 2" xfId="3168"/>
    <cellStyle name="40% - Accent2 14 2 3 2 2" xfId="7331"/>
    <cellStyle name="40% - Accent2 14 2 3 2 2 2" xfId="15685"/>
    <cellStyle name="40% - Accent2 14 2 3 2 3" xfId="11523"/>
    <cellStyle name="40% - Accent2 14 2 3 3" xfId="5661"/>
    <cellStyle name="40% - Accent2 14 2 3 3 2" xfId="14015"/>
    <cellStyle name="40% - Accent2 14 2 3 4" xfId="9853"/>
    <cellStyle name="40% - Accent2 14 2 4" xfId="3169"/>
    <cellStyle name="40% - Accent2 14 2 4 2" xfId="7332"/>
    <cellStyle name="40% - Accent2 14 2 4 2 2" xfId="15686"/>
    <cellStyle name="40% - Accent2 14 2 4 3" xfId="11524"/>
    <cellStyle name="40% - Accent2 14 2 5" xfId="4625"/>
    <cellStyle name="40% - Accent2 14 2 5 2" xfId="12979"/>
    <cellStyle name="40% - Accent2 14 2 6" xfId="8817"/>
    <cellStyle name="40% - Accent2 14 3" xfId="734"/>
    <cellStyle name="40% - Accent2 14 3 2" xfId="1770"/>
    <cellStyle name="40% - Accent2 14 3 2 2" xfId="3170"/>
    <cellStyle name="40% - Accent2 14 3 2 2 2" xfId="7333"/>
    <cellStyle name="40% - Accent2 14 3 2 2 2 2" xfId="15687"/>
    <cellStyle name="40% - Accent2 14 3 2 2 3" xfId="11525"/>
    <cellStyle name="40% - Accent2 14 3 2 3" xfId="5933"/>
    <cellStyle name="40% - Accent2 14 3 2 3 2" xfId="14287"/>
    <cellStyle name="40% - Accent2 14 3 2 4" xfId="10125"/>
    <cellStyle name="40% - Accent2 14 3 3" xfId="3171"/>
    <cellStyle name="40% - Accent2 14 3 3 2" xfId="7334"/>
    <cellStyle name="40% - Accent2 14 3 3 2 2" xfId="15688"/>
    <cellStyle name="40% - Accent2 14 3 3 3" xfId="11526"/>
    <cellStyle name="40% - Accent2 14 3 4" xfId="4897"/>
    <cellStyle name="40% - Accent2 14 3 4 2" xfId="13251"/>
    <cellStyle name="40% - Accent2 14 3 5" xfId="9089"/>
    <cellStyle name="40% - Accent2 14 4" xfId="1258"/>
    <cellStyle name="40% - Accent2 14 4 2" xfId="3172"/>
    <cellStyle name="40% - Accent2 14 4 2 2" xfId="7335"/>
    <cellStyle name="40% - Accent2 14 4 2 2 2" xfId="15689"/>
    <cellStyle name="40% - Accent2 14 4 2 3" xfId="11527"/>
    <cellStyle name="40% - Accent2 14 4 3" xfId="5421"/>
    <cellStyle name="40% - Accent2 14 4 3 2" xfId="13775"/>
    <cellStyle name="40% - Accent2 14 4 4" xfId="9613"/>
    <cellStyle name="40% - Accent2 14 5" xfId="3173"/>
    <cellStyle name="40% - Accent2 14 5 2" xfId="7336"/>
    <cellStyle name="40% - Accent2 14 5 2 2" xfId="15690"/>
    <cellStyle name="40% - Accent2 14 5 3" xfId="11528"/>
    <cellStyle name="40% - Accent2 14 6" xfId="4385"/>
    <cellStyle name="40% - Accent2 14 6 2" xfId="12739"/>
    <cellStyle name="40% - Accent2 14 7" xfId="8577"/>
    <cellStyle name="40% - Accent2 15" xfId="233"/>
    <cellStyle name="40% - Accent2 15 2" xfId="475"/>
    <cellStyle name="40% - Accent2 15 2 2" xfId="988"/>
    <cellStyle name="40% - Accent2 15 2 2 2" xfId="2024"/>
    <cellStyle name="40% - Accent2 15 2 2 2 2" xfId="3174"/>
    <cellStyle name="40% - Accent2 15 2 2 2 2 2" xfId="7337"/>
    <cellStyle name="40% - Accent2 15 2 2 2 2 2 2" xfId="15691"/>
    <cellStyle name="40% - Accent2 15 2 2 2 2 3" xfId="11529"/>
    <cellStyle name="40% - Accent2 15 2 2 2 3" xfId="6187"/>
    <cellStyle name="40% - Accent2 15 2 2 2 3 2" xfId="14541"/>
    <cellStyle name="40% - Accent2 15 2 2 2 4" xfId="10379"/>
    <cellStyle name="40% - Accent2 15 2 2 3" xfId="3175"/>
    <cellStyle name="40% - Accent2 15 2 2 3 2" xfId="7338"/>
    <cellStyle name="40% - Accent2 15 2 2 3 2 2" xfId="15692"/>
    <cellStyle name="40% - Accent2 15 2 2 3 3" xfId="11530"/>
    <cellStyle name="40% - Accent2 15 2 2 4" xfId="5151"/>
    <cellStyle name="40% - Accent2 15 2 2 4 2" xfId="13505"/>
    <cellStyle name="40% - Accent2 15 2 2 5" xfId="9343"/>
    <cellStyle name="40% - Accent2 15 2 3" xfId="1512"/>
    <cellStyle name="40% - Accent2 15 2 3 2" xfId="3176"/>
    <cellStyle name="40% - Accent2 15 2 3 2 2" xfId="7339"/>
    <cellStyle name="40% - Accent2 15 2 3 2 2 2" xfId="15693"/>
    <cellStyle name="40% - Accent2 15 2 3 2 3" xfId="11531"/>
    <cellStyle name="40% - Accent2 15 2 3 3" xfId="5675"/>
    <cellStyle name="40% - Accent2 15 2 3 3 2" xfId="14029"/>
    <cellStyle name="40% - Accent2 15 2 3 4" xfId="9867"/>
    <cellStyle name="40% - Accent2 15 2 4" xfId="3177"/>
    <cellStyle name="40% - Accent2 15 2 4 2" xfId="7340"/>
    <cellStyle name="40% - Accent2 15 2 4 2 2" xfId="15694"/>
    <cellStyle name="40% - Accent2 15 2 4 3" xfId="11532"/>
    <cellStyle name="40% - Accent2 15 2 5" xfId="4639"/>
    <cellStyle name="40% - Accent2 15 2 5 2" xfId="12993"/>
    <cellStyle name="40% - Accent2 15 2 6" xfId="8831"/>
    <cellStyle name="40% - Accent2 15 3" xfId="748"/>
    <cellStyle name="40% - Accent2 15 3 2" xfId="1784"/>
    <cellStyle name="40% - Accent2 15 3 2 2" xfId="3178"/>
    <cellStyle name="40% - Accent2 15 3 2 2 2" xfId="7341"/>
    <cellStyle name="40% - Accent2 15 3 2 2 2 2" xfId="15695"/>
    <cellStyle name="40% - Accent2 15 3 2 2 3" xfId="11533"/>
    <cellStyle name="40% - Accent2 15 3 2 3" xfId="5947"/>
    <cellStyle name="40% - Accent2 15 3 2 3 2" xfId="14301"/>
    <cellStyle name="40% - Accent2 15 3 2 4" xfId="10139"/>
    <cellStyle name="40% - Accent2 15 3 3" xfId="3179"/>
    <cellStyle name="40% - Accent2 15 3 3 2" xfId="7342"/>
    <cellStyle name="40% - Accent2 15 3 3 2 2" xfId="15696"/>
    <cellStyle name="40% - Accent2 15 3 3 3" xfId="11534"/>
    <cellStyle name="40% - Accent2 15 3 4" xfId="4911"/>
    <cellStyle name="40% - Accent2 15 3 4 2" xfId="13265"/>
    <cellStyle name="40% - Accent2 15 3 5" xfId="9103"/>
    <cellStyle name="40% - Accent2 15 4" xfId="1272"/>
    <cellStyle name="40% - Accent2 15 4 2" xfId="3180"/>
    <cellStyle name="40% - Accent2 15 4 2 2" xfId="7343"/>
    <cellStyle name="40% - Accent2 15 4 2 2 2" xfId="15697"/>
    <cellStyle name="40% - Accent2 15 4 2 3" xfId="11535"/>
    <cellStyle name="40% - Accent2 15 4 3" xfId="5435"/>
    <cellStyle name="40% - Accent2 15 4 3 2" xfId="13789"/>
    <cellStyle name="40% - Accent2 15 4 4" xfId="9627"/>
    <cellStyle name="40% - Accent2 15 5" xfId="3181"/>
    <cellStyle name="40% - Accent2 15 5 2" xfId="7344"/>
    <cellStyle name="40% - Accent2 15 5 2 2" xfId="15698"/>
    <cellStyle name="40% - Accent2 15 5 3" xfId="11536"/>
    <cellStyle name="40% - Accent2 15 6" xfId="4399"/>
    <cellStyle name="40% - Accent2 15 6 2" xfId="12753"/>
    <cellStyle name="40% - Accent2 15 7" xfId="8591"/>
    <cellStyle name="40% - Accent2 16" xfId="247"/>
    <cellStyle name="40% - Accent2 16 2" xfId="489"/>
    <cellStyle name="40% - Accent2 16 2 2" xfId="1002"/>
    <cellStyle name="40% - Accent2 16 2 2 2" xfId="2038"/>
    <cellStyle name="40% - Accent2 16 2 2 2 2" xfId="3182"/>
    <cellStyle name="40% - Accent2 16 2 2 2 2 2" xfId="7345"/>
    <cellStyle name="40% - Accent2 16 2 2 2 2 2 2" xfId="15699"/>
    <cellStyle name="40% - Accent2 16 2 2 2 2 3" xfId="11537"/>
    <cellStyle name="40% - Accent2 16 2 2 2 3" xfId="6201"/>
    <cellStyle name="40% - Accent2 16 2 2 2 3 2" xfId="14555"/>
    <cellStyle name="40% - Accent2 16 2 2 2 4" xfId="10393"/>
    <cellStyle name="40% - Accent2 16 2 2 3" xfId="3183"/>
    <cellStyle name="40% - Accent2 16 2 2 3 2" xfId="7346"/>
    <cellStyle name="40% - Accent2 16 2 2 3 2 2" xfId="15700"/>
    <cellStyle name="40% - Accent2 16 2 2 3 3" xfId="11538"/>
    <cellStyle name="40% - Accent2 16 2 2 4" xfId="5165"/>
    <cellStyle name="40% - Accent2 16 2 2 4 2" xfId="13519"/>
    <cellStyle name="40% - Accent2 16 2 2 5" xfId="9357"/>
    <cellStyle name="40% - Accent2 16 2 3" xfId="1526"/>
    <cellStyle name="40% - Accent2 16 2 3 2" xfId="3184"/>
    <cellStyle name="40% - Accent2 16 2 3 2 2" xfId="7347"/>
    <cellStyle name="40% - Accent2 16 2 3 2 2 2" xfId="15701"/>
    <cellStyle name="40% - Accent2 16 2 3 2 3" xfId="11539"/>
    <cellStyle name="40% - Accent2 16 2 3 3" xfId="5689"/>
    <cellStyle name="40% - Accent2 16 2 3 3 2" xfId="14043"/>
    <cellStyle name="40% - Accent2 16 2 3 4" xfId="9881"/>
    <cellStyle name="40% - Accent2 16 2 4" xfId="3185"/>
    <cellStyle name="40% - Accent2 16 2 4 2" xfId="7348"/>
    <cellStyle name="40% - Accent2 16 2 4 2 2" xfId="15702"/>
    <cellStyle name="40% - Accent2 16 2 4 3" xfId="11540"/>
    <cellStyle name="40% - Accent2 16 2 5" xfId="4653"/>
    <cellStyle name="40% - Accent2 16 2 5 2" xfId="13007"/>
    <cellStyle name="40% - Accent2 16 2 6" xfId="8845"/>
    <cellStyle name="40% - Accent2 16 3" xfId="762"/>
    <cellStyle name="40% - Accent2 16 3 2" xfId="1798"/>
    <cellStyle name="40% - Accent2 16 3 2 2" xfId="3186"/>
    <cellStyle name="40% - Accent2 16 3 2 2 2" xfId="7349"/>
    <cellStyle name="40% - Accent2 16 3 2 2 2 2" xfId="15703"/>
    <cellStyle name="40% - Accent2 16 3 2 2 3" xfId="11541"/>
    <cellStyle name="40% - Accent2 16 3 2 3" xfId="5961"/>
    <cellStyle name="40% - Accent2 16 3 2 3 2" xfId="14315"/>
    <cellStyle name="40% - Accent2 16 3 2 4" xfId="10153"/>
    <cellStyle name="40% - Accent2 16 3 3" xfId="3187"/>
    <cellStyle name="40% - Accent2 16 3 3 2" xfId="7350"/>
    <cellStyle name="40% - Accent2 16 3 3 2 2" xfId="15704"/>
    <cellStyle name="40% - Accent2 16 3 3 3" xfId="11542"/>
    <cellStyle name="40% - Accent2 16 3 4" xfId="4925"/>
    <cellStyle name="40% - Accent2 16 3 4 2" xfId="13279"/>
    <cellStyle name="40% - Accent2 16 3 5" xfId="9117"/>
    <cellStyle name="40% - Accent2 16 4" xfId="1286"/>
    <cellStyle name="40% - Accent2 16 4 2" xfId="3188"/>
    <cellStyle name="40% - Accent2 16 4 2 2" xfId="7351"/>
    <cellStyle name="40% - Accent2 16 4 2 2 2" xfId="15705"/>
    <cellStyle name="40% - Accent2 16 4 2 3" xfId="11543"/>
    <cellStyle name="40% - Accent2 16 4 3" xfId="5449"/>
    <cellStyle name="40% - Accent2 16 4 3 2" xfId="13803"/>
    <cellStyle name="40% - Accent2 16 4 4" xfId="9641"/>
    <cellStyle name="40% - Accent2 16 5" xfId="3189"/>
    <cellStyle name="40% - Accent2 16 5 2" xfId="7352"/>
    <cellStyle name="40% - Accent2 16 5 2 2" xfId="15706"/>
    <cellStyle name="40% - Accent2 16 5 3" xfId="11544"/>
    <cellStyle name="40% - Accent2 16 6" xfId="4413"/>
    <cellStyle name="40% - Accent2 16 6 2" xfId="12767"/>
    <cellStyle name="40% - Accent2 16 7" xfId="8605"/>
    <cellStyle name="40% - Accent2 17" xfId="263"/>
    <cellStyle name="40% - Accent2 17 2" xfId="503"/>
    <cellStyle name="40% - Accent2 17 2 2" xfId="1016"/>
    <cellStyle name="40% - Accent2 17 2 2 2" xfId="2052"/>
    <cellStyle name="40% - Accent2 17 2 2 2 2" xfId="3190"/>
    <cellStyle name="40% - Accent2 17 2 2 2 2 2" xfId="7353"/>
    <cellStyle name="40% - Accent2 17 2 2 2 2 2 2" xfId="15707"/>
    <cellStyle name="40% - Accent2 17 2 2 2 2 3" xfId="11545"/>
    <cellStyle name="40% - Accent2 17 2 2 2 3" xfId="6215"/>
    <cellStyle name="40% - Accent2 17 2 2 2 3 2" xfId="14569"/>
    <cellStyle name="40% - Accent2 17 2 2 2 4" xfId="10407"/>
    <cellStyle name="40% - Accent2 17 2 2 3" xfId="3191"/>
    <cellStyle name="40% - Accent2 17 2 2 3 2" xfId="7354"/>
    <cellStyle name="40% - Accent2 17 2 2 3 2 2" xfId="15708"/>
    <cellStyle name="40% - Accent2 17 2 2 3 3" xfId="11546"/>
    <cellStyle name="40% - Accent2 17 2 2 4" xfId="5179"/>
    <cellStyle name="40% - Accent2 17 2 2 4 2" xfId="13533"/>
    <cellStyle name="40% - Accent2 17 2 2 5" xfId="9371"/>
    <cellStyle name="40% - Accent2 17 2 3" xfId="1540"/>
    <cellStyle name="40% - Accent2 17 2 3 2" xfId="3192"/>
    <cellStyle name="40% - Accent2 17 2 3 2 2" xfId="7355"/>
    <cellStyle name="40% - Accent2 17 2 3 2 2 2" xfId="15709"/>
    <cellStyle name="40% - Accent2 17 2 3 2 3" xfId="11547"/>
    <cellStyle name="40% - Accent2 17 2 3 3" xfId="5703"/>
    <cellStyle name="40% - Accent2 17 2 3 3 2" xfId="14057"/>
    <cellStyle name="40% - Accent2 17 2 3 4" xfId="9895"/>
    <cellStyle name="40% - Accent2 17 2 4" xfId="3193"/>
    <cellStyle name="40% - Accent2 17 2 4 2" xfId="7356"/>
    <cellStyle name="40% - Accent2 17 2 4 2 2" xfId="15710"/>
    <cellStyle name="40% - Accent2 17 2 4 3" xfId="11548"/>
    <cellStyle name="40% - Accent2 17 2 5" xfId="4667"/>
    <cellStyle name="40% - Accent2 17 2 5 2" xfId="13021"/>
    <cellStyle name="40% - Accent2 17 2 6" xfId="8859"/>
    <cellStyle name="40% - Accent2 17 3" xfId="776"/>
    <cellStyle name="40% - Accent2 17 3 2" xfId="1812"/>
    <cellStyle name="40% - Accent2 17 3 2 2" xfId="3194"/>
    <cellStyle name="40% - Accent2 17 3 2 2 2" xfId="7357"/>
    <cellStyle name="40% - Accent2 17 3 2 2 2 2" xfId="15711"/>
    <cellStyle name="40% - Accent2 17 3 2 2 3" xfId="11549"/>
    <cellStyle name="40% - Accent2 17 3 2 3" xfId="5975"/>
    <cellStyle name="40% - Accent2 17 3 2 3 2" xfId="14329"/>
    <cellStyle name="40% - Accent2 17 3 2 4" xfId="10167"/>
    <cellStyle name="40% - Accent2 17 3 3" xfId="3195"/>
    <cellStyle name="40% - Accent2 17 3 3 2" xfId="7358"/>
    <cellStyle name="40% - Accent2 17 3 3 2 2" xfId="15712"/>
    <cellStyle name="40% - Accent2 17 3 3 3" xfId="11550"/>
    <cellStyle name="40% - Accent2 17 3 4" xfId="4939"/>
    <cellStyle name="40% - Accent2 17 3 4 2" xfId="13293"/>
    <cellStyle name="40% - Accent2 17 3 5" xfId="9131"/>
    <cellStyle name="40% - Accent2 17 4" xfId="1300"/>
    <cellStyle name="40% - Accent2 17 4 2" xfId="3196"/>
    <cellStyle name="40% - Accent2 17 4 2 2" xfId="7359"/>
    <cellStyle name="40% - Accent2 17 4 2 2 2" xfId="15713"/>
    <cellStyle name="40% - Accent2 17 4 2 3" xfId="11551"/>
    <cellStyle name="40% - Accent2 17 4 3" xfId="5463"/>
    <cellStyle name="40% - Accent2 17 4 3 2" xfId="13817"/>
    <cellStyle name="40% - Accent2 17 4 4" xfId="9655"/>
    <cellStyle name="40% - Accent2 17 5" xfId="3197"/>
    <cellStyle name="40% - Accent2 17 5 2" xfId="7360"/>
    <cellStyle name="40% - Accent2 17 5 2 2" xfId="15714"/>
    <cellStyle name="40% - Accent2 17 5 3" xfId="11552"/>
    <cellStyle name="40% - Accent2 17 6" xfId="4427"/>
    <cellStyle name="40% - Accent2 17 6 2" xfId="12781"/>
    <cellStyle name="40% - Accent2 17 7" xfId="8619"/>
    <cellStyle name="40% - Accent2 18" xfId="279"/>
    <cellStyle name="40% - Accent2 18 2" xfId="792"/>
    <cellStyle name="40% - Accent2 18 2 2" xfId="1828"/>
    <cellStyle name="40% - Accent2 18 2 2 2" xfId="3198"/>
    <cellStyle name="40% - Accent2 18 2 2 2 2" xfId="7361"/>
    <cellStyle name="40% - Accent2 18 2 2 2 2 2" xfId="15715"/>
    <cellStyle name="40% - Accent2 18 2 2 2 3" xfId="11553"/>
    <cellStyle name="40% - Accent2 18 2 2 3" xfId="5991"/>
    <cellStyle name="40% - Accent2 18 2 2 3 2" xfId="14345"/>
    <cellStyle name="40% - Accent2 18 2 2 4" xfId="10183"/>
    <cellStyle name="40% - Accent2 18 2 3" xfId="3199"/>
    <cellStyle name="40% - Accent2 18 2 3 2" xfId="7362"/>
    <cellStyle name="40% - Accent2 18 2 3 2 2" xfId="15716"/>
    <cellStyle name="40% - Accent2 18 2 3 3" xfId="11554"/>
    <cellStyle name="40% - Accent2 18 2 4" xfId="4955"/>
    <cellStyle name="40% - Accent2 18 2 4 2" xfId="13309"/>
    <cellStyle name="40% - Accent2 18 2 5" xfId="9147"/>
    <cellStyle name="40% - Accent2 18 3" xfId="1316"/>
    <cellStyle name="40% - Accent2 18 3 2" xfId="3200"/>
    <cellStyle name="40% - Accent2 18 3 2 2" xfId="7363"/>
    <cellStyle name="40% - Accent2 18 3 2 2 2" xfId="15717"/>
    <cellStyle name="40% - Accent2 18 3 2 3" xfId="11555"/>
    <cellStyle name="40% - Accent2 18 3 3" xfId="5479"/>
    <cellStyle name="40% - Accent2 18 3 3 2" xfId="13833"/>
    <cellStyle name="40% - Accent2 18 3 4" xfId="9671"/>
    <cellStyle name="40% - Accent2 18 4" xfId="3201"/>
    <cellStyle name="40% - Accent2 18 4 2" xfId="7364"/>
    <cellStyle name="40% - Accent2 18 4 2 2" xfId="15718"/>
    <cellStyle name="40% - Accent2 18 4 3" xfId="11556"/>
    <cellStyle name="40% - Accent2 18 5" xfId="4443"/>
    <cellStyle name="40% - Accent2 18 5 2" xfId="12797"/>
    <cellStyle name="40% - Accent2 18 6" xfId="8635"/>
    <cellStyle name="40% - Accent2 19" xfId="519"/>
    <cellStyle name="40% - Accent2 19 2" xfId="1032"/>
    <cellStyle name="40% - Accent2 19 2 2" xfId="2068"/>
    <cellStyle name="40% - Accent2 19 2 2 2" xfId="3202"/>
    <cellStyle name="40% - Accent2 19 2 2 2 2" xfId="7365"/>
    <cellStyle name="40% - Accent2 19 2 2 2 2 2" xfId="15719"/>
    <cellStyle name="40% - Accent2 19 2 2 2 3" xfId="11557"/>
    <cellStyle name="40% - Accent2 19 2 2 3" xfId="6231"/>
    <cellStyle name="40% - Accent2 19 2 2 3 2" xfId="14585"/>
    <cellStyle name="40% - Accent2 19 2 2 4" xfId="10423"/>
    <cellStyle name="40% - Accent2 19 2 3" xfId="3203"/>
    <cellStyle name="40% - Accent2 19 2 3 2" xfId="7366"/>
    <cellStyle name="40% - Accent2 19 2 3 2 2" xfId="15720"/>
    <cellStyle name="40% - Accent2 19 2 3 3" xfId="11558"/>
    <cellStyle name="40% - Accent2 19 2 4" xfId="5195"/>
    <cellStyle name="40% - Accent2 19 2 4 2" xfId="13549"/>
    <cellStyle name="40% - Accent2 19 2 5" xfId="9387"/>
    <cellStyle name="40% - Accent2 19 3" xfId="1556"/>
    <cellStyle name="40% - Accent2 19 3 2" xfId="3204"/>
    <cellStyle name="40% - Accent2 19 3 2 2" xfId="7367"/>
    <cellStyle name="40% - Accent2 19 3 2 2 2" xfId="15721"/>
    <cellStyle name="40% - Accent2 19 3 2 3" xfId="11559"/>
    <cellStyle name="40% - Accent2 19 3 3" xfId="5719"/>
    <cellStyle name="40% - Accent2 19 3 3 2" xfId="14073"/>
    <cellStyle name="40% - Accent2 19 3 4" xfId="9911"/>
    <cellStyle name="40% - Accent2 19 4" xfId="3205"/>
    <cellStyle name="40% - Accent2 19 4 2" xfId="7368"/>
    <cellStyle name="40% - Accent2 19 4 2 2" xfId="15722"/>
    <cellStyle name="40% - Accent2 19 4 3" xfId="11560"/>
    <cellStyle name="40% - Accent2 19 5" xfId="4683"/>
    <cellStyle name="40% - Accent2 19 5 2" xfId="13037"/>
    <cellStyle name="40% - Accent2 19 6" xfId="8875"/>
    <cellStyle name="40% - Accent2 2" xfId="48"/>
    <cellStyle name="40% - Accent2 2 2" xfId="291"/>
    <cellStyle name="40% - Accent2 2 2 2" xfId="804"/>
    <cellStyle name="40% - Accent2 2 2 2 2" xfId="1840"/>
    <cellStyle name="40% - Accent2 2 2 2 2 2" xfId="3206"/>
    <cellStyle name="40% - Accent2 2 2 2 2 2 2" xfId="7369"/>
    <cellStyle name="40% - Accent2 2 2 2 2 2 2 2" xfId="15723"/>
    <cellStyle name="40% - Accent2 2 2 2 2 2 3" xfId="11561"/>
    <cellStyle name="40% - Accent2 2 2 2 2 3" xfId="6003"/>
    <cellStyle name="40% - Accent2 2 2 2 2 3 2" xfId="14357"/>
    <cellStyle name="40% - Accent2 2 2 2 2 4" xfId="10195"/>
    <cellStyle name="40% - Accent2 2 2 2 3" xfId="3207"/>
    <cellStyle name="40% - Accent2 2 2 2 3 2" xfId="7370"/>
    <cellStyle name="40% - Accent2 2 2 2 3 2 2" xfId="15724"/>
    <cellStyle name="40% - Accent2 2 2 2 3 3" xfId="11562"/>
    <cellStyle name="40% - Accent2 2 2 2 4" xfId="4967"/>
    <cellStyle name="40% - Accent2 2 2 2 4 2" xfId="13321"/>
    <cellStyle name="40% - Accent2 2 2 2 5" xfId="9159"/>
    <cellStyle name="40% - Accent2 2 2 3" xfId="1328"/>
    <cellStyle name="40% - Accent2 2 2 3 2" xfId="3208"/>
    <cellStyle name="40% - Accent2 2 2 3 2 2" xfId="7371"/>
    <cellStyle name="40% - Accent2 2 2 3 2 2 2" xfId="15725"/>
    <cellStyle name="40% - Accent2 2 2 3 2 3" xfId="11563"/>
    <cellStyle name="40% - Accent2 2 2 3 3" xfId="5491"/>
    <cellStyle name="40% - Accent2 2 2 3 3 2" xfId="13845"/>
    <cellStyle name="40% - Accent2 2 2 3 4" xfId="9683"/>
    <cellStyle name="40% - Accent2 2 2 4" xfId="3209"/>
    <cellStyle name="40% - Accent2 2 2 4 2" xfId="7372"/>
    <cellStyle name="40% - Accent2 2 2 4 2 2" xfId="15726"/>
    <cellStyle name="40% - Accent2 2 2 4 3" xfId="11564"/>
    <cellStyle name="40% - Accent2 2 2 5" xfId="4455"/>
    <cellStyle name="40% - Accent2 2 2 5 2" xfId="12809"/>
    <cellStyle name="40% - Accent2 2 2 6" xfId="8647"/>
    <cellStyle name="40% - Accent2 2 3" xfId="564"/>
    <cellStyle name="40% - Accent2 2 3 2" xfId="1600"/>
    <cellStyle name="40% - Accent2 2 3 2 2" xfId="3210"/>
    <cellStyle name="40% - Accent2 2 3 2 2 2" xfId="7373"/>
    <cellStyle name="40% - Accent2 2 3 2 2 2 2" xfId="15727"/>
    <cellStyle name="40% - Accent2 2 3 2 2 3" xfId="11565"/>
    <cellStyle name="40% - Accent2 2 3 2 3" xfId="5763"/>
    <cellStyle name="40% - Accent2 2 3 2 3 2" xfId="14117"/>
    <cellStyle name="40% - Accent2 2 3 2 4" xfId="9955"/>
    <cellStyle name="40% - Accent2 2 3 3" xfId="3211"/>
    <cellStyle name="40% - Accent2 2 3 3 2" xfId="7374"/>
    <cellStyle name="40% - Accent2 2 3 3 2 2" xfId="15728"/>
    <cellStyle name="40% - Accent2 2 3 3 3" xfId="11566"/>
    <cellStyle name="40% - Accent2 2 3 4" xfId="4727"/>
    <cellStyle name="40% - Accent2 2 3 4 2" xfId="13081"/>
    <cellStyle name="40% - Accent2 2 3 5" xfId="8919"/>
    <cellStyle name="40% - Accent2 2 4" xfId="1088"/>
    <cellStyle name="40% - Accent2 2 4 2" xfId="3212"/>
    <cellStyle name="40% - Accent2 2 4 2 2" xfId="7375"/>
    <cellStyle name="40% - Accent2 2 4 2 2 2" xfId="15729"/>
    <cellStyle name="40% - Accent2 2 4 2 3" xfId="11567"/>
    <cellStyle name="40% - Accent2 2 4 3" xfId="5251"/>
    <cellStyle name="40% - Accent2 2 4 3 2" xfId="13605"/>
    <cellStyle name="40% - Accent2 2 4 4" xfId="9443"/>
    <cellStyle name="40% - Accent2 2 5" xfId="3213"/>
    <cellStyle name="40% - Accent2 2 5 2" xfId="7376"/>
    <cellStyle name="40% - Accent2 2 5 2 2" xfId="15730"/>
    <cellStyle name="40% - Accent2 2 5 3" xfId="11568"/>
    <cellStyle name="40% - Accent2 2 6" xfId="4215"/>
    <cellStyle name="40% - Accent2 2 6 2" xfId="12569"/>
    <cellStyle name="40% - Accent2 2 7" xfId="8407"/>
    <cellStyle name="40% - Accent2 20" xfId="533"/>
    <cellStyle name="40% - Accent2 20 2" xfId="1046"/>
    <cellStyle name="40% - Accent2 20 2 2" xfId="2082"/>
    <cellStyle name="40% - Accent2 20 2 2 2" xfId="3214"/>
    <cellStyle name="40% - Accent2 20 2 2 2 2" xfId="7377"/>
    <cellStyle name="40% - Accent2 20 2 2 2 2 2" xfId="15731"/>
    <cellStyle name="40% - Accent2 20 2 2 2 3" xfId="11569"/>
    <cellStyle name="40% - Accent2 20 2 2 3" xfId="6245"/>
    <cellStyle name="40% - Accent2 20 2 2 3 2" xfId="14599"/>
    <cellStyle name="40% - Accent2 20 2 2 4" xfId="10437"/>
    <cellStyle name="40% - Accent2 20 2 3" xfId="3215"/>
    <cellStyle name="40% - Accent2 20 2 3 2" xfId="7378"/>
    <cellStyle name="40% - Accent2 20 2 3 2 2" xfId="15732"/>
    <cellStyle name="40% - Accent2 20 2 3 3" xfId="11570"/>
    <cellStyle name="40% - Accent2 20 2 4" xfId="5209"/>
    <cellStyle name="40% - Accent2 20 2 4 2" xfId="13563"/>
    <cellStyle name="40% - Accent2 20 2 5" xfId="9401"/>
    <cellStyle name="40% - Accent2 20 3" xfId="1570"/>
    <cellStyle name="40% - Accent2 20 3 2" xfId="3216"/>
    <cellStyle name="40% - Accent2 20 3 2 2" xfId="7379"/>
    <cellStyle name="40% - Accent2 20 3 2 2 2" xfId="15733"/>
    <cellStyle name="40% - Accent2 20 3 2 3" xfId="11571"/>
    <cellStyle name="40% - Accent2 20 3 3" xfId="5733"/>
    <cellStyle name="40% - Accent2 20 3 3 2" xfId="14087"/>
    <cellStyle name="40% - Accent2 20 3 4" xfId="9925"/>
    <cellStyle name="40% - Accent2 20 4" xfId="3217"/>
    <cellStyle name="40% - Accent2 20 4 2" xfId="7380"/>
    <cellStyle name="40% - Accent2 20 4 2 2" xfId="15734"/>
    <cellStyle name="40% - Accent2 20 4 3" xfId="11572"/>
    <cellStyle name="40% - Accent2 20 5" xfId="4697"/>
    <cellStyle name="40% - Accent2 20 5 2" xfId="13051"/>
    <cellStyle name="40% - Accent2 20 6" xfId="8889"/>
    <cellStyle name="40% - Accent2 21" xfId="1060"/>
    <cellStyle name="40% - Accent2 21 2" xfId="2096"/>
    <cellStyle name="40% - Accent2 21 2 2" xfId="3218"/>
    <cellStyle name="40% - Accent2 21 2 2 2" xfId="7381"/>
    <cellStyle name="40% - Accent2 21 2 2 2 2" xfId="15735"/>
    <cellStyle name="40% - Accent2 21 2 2 3" xfId="11573"/>
    <cellStyle name="40% - Accent2 21 2 3" xfId="6259"/>
    <cellStyle name="40% - Accent2 21 2 3 2" xfId="14613"/>
    <cellStyle name="40% - Accent2 21 2 4" xfId="10451"/>
    <cellStyle name="40% - Accent2 21 3" xfId="3219"/>
    <cellStyle name="40% - Accent2 21 3 2" xfId="7382"/>
    <cellStyle name="40% - Accent2 21 3 2 2" xfId="15736"/>
    <cellStyle name="40% - Accent2 21 3 3" xfId="11574"/>
    <cellStyle name="40% - Accent2 21 4" xfId="5223"/>
    <cellStyle name="40% - Accent2 21 4 2" xfId="13577"/>
    <cellStyle name="40% - Accent2 21 5" xfId="9415"/>
    <cellStyle name="40% - Accent2 22" xfId="547"/>
    <cellStyle name="40% - Accent2 22 2" xfId="1584"/>
    <cellStyle name="40% - Accent2 22 2 2" xfId="3220"/>
    <cellStyle name="40% - Accent2 22 2 2 2" xfId="7383"/>
    <cellStyle name="40% - Accent2 22 2 2 2 2" xfId="15737"/>
    <cellStyle name="40% - Accent2 22 2 2 3" xfId="11575"/>
    <cellStyle name="40% - Accent2 22 2 3" xfId="5747"/>
    <cellStyle name="40% - Accent2 22 2 3 2" xfId="14101"/>
    <cellStyle name="40% - Accent2 22 2 4" xfId="9939"/>
    <cellStyle name="40% - Accent2 22 3" xfId="3221"/>
    <cellStyle name="40% - Accent2 22 3 2" xfId="7384"/>
    <cellStyle name="40% - Accent2 22 3 2 2" xfId="15738"/>
    <cellStyle name="40% - Accent2 22 3 3" xfId="11576"/>
    <cellStyle name="40% - Accent2 22 4" xfId="4711"/>
    <cellStyle name="40% - Accent2 22 4 2" xfId="13065"/>
    <cellStyle name="40% - Accent2 22 5" xfId="8903"/>
    <cellStyle name="40% - Accent2 23" xfId="1076"/>
    <cellStyle name="40% - Accent2 23 2" xfId="3222"/>
    <cellStyle name="40% - Accent2 23 2 2" xfId="7385"/>
    <cellStyle name="40% - Accent2 23 2 2 2" xfId="15739"/>
    <cellStyle name="40% - Accent2 23 2 3" xfId="11577"/>
    <cellStyle name="40% - Accent2 23 3" xfId="5239"/>
    <cellStyle name="40% - Accent2 23 3 2" xfId="13593"/>
    <cellStyle name="40% - Accent2 23 4" xfId="9431"/>
    <cellStyle name="40% - Accent2 24" xfId="2110"/>
    <cellStyle name="40% - Accent2 24 2" xfId="6273"/>
    <cellStyle name="40% - Accent2 24 2 2" xfId="14627"/>
    <cellStyle name="40% - Accent2 24 3" xfId="10465"/>
    <cellStyle name="40% - Accent2 25" xfId="4185"/>
    <cellStyle name="40% - Accent2 25 2" xfId="8348"/>
    <cellStyle name="40% - Accent2 25 2 2" xfId="16702"/>
    <cellStyle name="40% - Accent2 25 3" xfId="12540"/>
    <cellStyle name="40% - Accent2 26" xfId="4198"/>
    <cellStyle name="40% - Accent2 26 2" xfId="12553"/>
    <cellStyle name="40% - Accent2 27" xfId="8362"/>
    <cellStyle name="40% - Accent2 27 2" xfId="16716"/>
    <cellStyle name="40% - Accent2 28" xfId="8376"/>
    <cellStyle name="40% - Accent2 28 2" xfId="16730"/>
    <cellStyle name="40% - Accent2 29" xfId="8390"/>
    <cellStyle name="40% - Accent2 3" xfId="62"/>
    <cellStyle name="40% - Accent2 3 2" xfId="305"/>
    <cellStyle name="40% - Accent2 3 2 2" xfId="818"/>
    <cellStyle name="40% - Accent2 3 2 2 2" xfId="1854"/>
    <cellStyle name="40% - Accent2 3 2 2 2 2" xfId="3223"/>
    <cellStyle name="40% - Accent2 3 2 2 2 2 2" xfId="7386"/>
    <cellStyle name="40% - Accent2 3 2 2 2 2 2 2" xfId="15740"/>
    <cellStyle name="40% - Accent2 3 2 2 2 2 3" xfId="11578"/>
    <cellStyle name="40% - Accent2 3 2 2 2 3" xfId="6017"/>
    <cellStyle name="40% - Accent2 3 2 2 2 3 2" xfId="14371"/>
    <cellStyle name="40% - Accent2 3 2 2 2 4" xfId="10209"/>
    <cellStyle name="40% - Accent2 3 2 2 3" xfId="3224"/>
    <cellStyle name="40% - Accent2 3 2 2 3 2" xfId="7387"/>
    <cellStyle name="40% - Accent2 3 2 2 3 2 2" xfId="15741"/>
    <cellStyle name="40% - Accent2 3 2 2 3 3" xfId="11579"/>
    <cellStyle name="40% - Accent2 3 2 2 4" xfId="4981"/>
    <cellStyle name="40% - Accent2 3 2 2 4 2" xfId="13335"/>
    <cellStyle name="40% - Accent2 3 2 2 5" xfId="9173"/>
    <cellStyle name="40% - Accent2 3 2 3" xfId="1342"/>
    <cellStyle name="40% - Accent2 3 2 3 2" xfId="3225"/>
    <cellStyle name="40% - Accent2 3 2 3 2 2" xfId="7388"/>
    <cellStyle name="40% - Accent2 3 2 3 2 2 2" xfId="15742"/>
    <cellStyle name="40% - Accent2 3 2 3 2 3" xfId="11580"/>
    <cellStyle name="40% - Accent2 3 2 3 3" xfId="5505"/>
    <cellStyle name="40% - Accent2 3 2 3 3 2" xfId="13859"/>
    <cellStyle name="40% - Accent2 3 2 3 4" xfId="9697"/>
    <cellStyle name="40% - Accent2 3 2 4" xfId="3226"/>
    <cellStyle name="40% - Accent2 3 2 4 2" xfId="7389"/>
    <cellStyle name="40% - Accent2 3 2 4 2 2" xfId="15743"/>
    <cellStyle name="40% - Accent2 3 2 4 3" xfId="11581"/>
    <cellStyle name="40% - Accent2 3 2 5" xfId="4469"/>
    <cellStyle name="40% - Accent2 3 2 5 2" xfId="12823"/>
    <cellStyle name="40% - Accent2 3 2 6" xfId="8661"/>
    <cellStyle name="40% - Accent2 3 3" xfId="578"/>
    <cellStyle name="40% - Accent2 3 3 2" xfId="1614"/>
    <cellStyle name="40% - Accent2 3 3 2 2" xfId="3227"/>
    <cellStyle name="40% - Accent2 3 3 2 2 2" xfId="7390"/>
    <cellStyle name="40% - Accent2 3 3 2 2 2 2" xfId="15744"/>
    <cellStyle name="40% - Accent2 3 3 2 2 3" xfId="11582"/>
    <cellStyle name="40% - Accent2 3 3 2 3" xfId="5777"/>
    <cellStyle name="40% - Accent2 3 3 2 3 2" xfId="14131"/>
    <cellStyle name="40% - Accent2 3 3 2 4" xfId="9969"/>
    <cellStyle name="40% - Accent2 3 3 3" xfId="3228"/>
    <cellStyle name="40% - Accent2 3 3 3 2" xfId="7391"/>
    <cellStyle name="40% - Accent2 3 3 3 2 2" xfId="15745"/>
    <cellStyle name="40% - Accent2 3 3 3 3" xfId="11583"/>
    <cellStyle name="40% - Accent2 3 3 4" xfId="4741"/>
    <cellStyle name="40% - Accent2 3 3 4 2" xfId="13095"/>
    <cellStyle name="40% - Accent2 3 3 5" xfId="8933"/>
    <cellStyle name="40% - Accent2 3 4" xfId="1102"/>
    <cellStyle name="40% - Accent2 3 4 2" xfId="3229"/>
    <cellStyle name="40% - Accent2 3 4 2 2" xfId="7392"/>
    <cellStyle name="40% - Accent2 3 4 2 2 2" xfId="15746"/>
    <cellStyle name="40% - Accent2 3 4 2 3" xfId="11584"/>
    <cellStyle name="40% - Accent2 3 4 3" xfId="5265"/>
    <cellStyle name="40% - Accent2 3 4 3 2" xfId="13619"/>
    <cellStyle name="40% - Accent2 3 4 4" xfId="9457"/>
    <cellStyle name="40% - Accent2 3 5" xfId="3230"/>
    <cellStyle name="40% - Accent2 3 5 2" xfId="7393"/>
    <cellStyle name="40% - Accent2 3 5 2 2" xfId="15747"/>
    <cellStyle name="40% - Accent2 3 5 3" xfId="11585"/>
    <cellStyle name="40% - Accent2 3 6" xfId="4229"/>
    <cellStyle name="40% - Accent2 3 6 2" xfId="12583"/>
    <cellStyle name="40% - Accent2 3 7" xfId="8421"/>
    <cellStyle name="40% - Accent2 4" xfId="76"/>
    <cellStyle name="40% - Accent2 4 2" xfId="319"/>
    <cellStyle name="40% - Accent2 4 2 2" xfId="832"/>
    <cellStyle name="40% - Accent2 4 2 2 2" xfId="1868"/>
    <cellStyle name="40% - Accent2 4 2 2 2 2" xfId="3231"/>
    <cellStyle name="40% - Accent2 4 2 2 2 2 2" xfId="7394"/>
    <cellStyle name="40% - Accent2 4 2 2 2 2 2 2" xfId="15748"/>
    <cellStyle name="40% - Accent2 4 2 2 2 2 3" xfId="11586"/>
    <cellStyle name="40% - Accent2 4 2 2 2 3" xfId="6031"/>
    <cellStyle name="40% - Accent2 4 2 2 2 3 2" xfId="14385"/>
    <cellStyle name="40% - Accent2 4 2 2 2 4" xfId="10223"/>
    <cellStyle name="40% - Accent2 4 2 2 3" xfId="3232"/>
    <cellStyle name="40% - Accent2 4 2 2 3 2" xfId="7395"/>
    <cellStyle name="40% - Accent2 4 2 2 3 2 2" xfId="15749"/>
    <cellStyle name="40% - Accent2 4 2 2 3 3" xfId="11587"/>
    <cellStyle name="40% - Accent2 4 2 2 4" xfId="4995"/>
    <cellStyle name="40% - Accent2 4 2 2 4 2" xfId="13349"/>
    <cellStyle name="40% - Accent2 4 2 2 5" xfId="9187"/>
    <cellStyle name="40% - Accent2 4 2 3" xfId="1356"/>
    <cellStyle name="40% - Accent2 4 2 3 2" xfId="3233"/>
    <cellStyle name="40% - Accent2 4 2 3 2 2" xfId="7396"/>
    <cellStyle name="40% - Accent2 4 2 3 2 2 2" xfId="15750"/>
    <cellStyle name="40% - Accent2 4 2 3 2 3" xfId="11588"/>
    <cellStyle name="40% - Accent2 4 2 3 3" xfId="5519"/>
    <cellStyle name="40% - Accent2 4 2 3 3 2" xfId="13873"/>
    <cellStyle name="40% - Accent2 4 2 3 4" xfId="9711"/>
    <cellStyle name="40% - Accent2 4 2 4" xfId="3234"/>
    <cellStyle name="40% - Accent2 4 2 4 2" xfId="7397"/>
    <cellStyle name="40% - Accent2 4 2 4 2 2" xfId="15751"/>
    <cellStyle name="40% - Accent2 4 2 4 3" xfId="11589"/>
    <cellStyle name="40% - Accent2 4 2 5" xfId="4483"/>
    <cellStyle name="40% - Accent2 4 2 5 2" xfId="12837"/>
    <cellStyle name="40% - Accent2 4 2 6" xfId="8675"/>
    <cellStyle name="40% - Accent2 4 3" xfId="592"/>
    <cellStyle name="40% - Accent2 4 3 2" xfId="1628"/>
    <cellStyle name="40% - Accent2 4 3 2 2" xfId="3235"/>
    <cellStyle name="40% - Accent2 4 3 2 2 2" xfId="7398"/>
    <cellStyle name="40% - Accent2 4 3 2 2 2 2" xfId="15752"/>
    <cellStyle name="40% - Accent2 4 3 2 2 3" xfId="11590"/>
    <cellStyle name="40% - Accent2 4 3 2 3" xfId="5791"/>
    <cellStyle name="40% - Accent2 4 3 2 3 2" xfId="14145"/>
    <cellStyle name="40% - Accent2 4 3 2 4" xfId="9983"/>
    <cellStyle name="40% - Accent2 4 3 3" xfId="3236"/>
    <cellStyle name="40% - Accent2 4 3 3 2" xfId="7399"/>
    <cellStyle name="40% - Accent2 4 3 3 2 2" xfId="15753"/>
    <cellStyle name="40% - Accent2 4 3 3 3" xfId="11591"/>
    <cellStyle name="40% - Accent2 4 3 4" xfId="4755"/>
    <cellStyle name="40% - Accent2 4 3 4 2" xfId="13109"/>
    <cellStyle name="40% - Accent2 4 3 5" xfId="8947"/>
    <cellStyle name="40% - Accent2 4 4" xfId="1116"/>
    <cellStyle name="40% - Accent2 4 4 2" xfId="3237"/>
    <cellStyle name="40% - Accent2 4 4 2 2" xfId="7400"/>
    <cellStyle name="40% - Accent2 4 4 2 2 2" xfId="15754"/>
    <cellStyle name="40% - Accent2 4 4 2 3" xfId="11592"/>
    <cellStyle name="40% - Accent2 4 4 3" xfId="5279"/>
    <cellStyle name="40% - Accent2 4 4 3 2" xfId="13633"/>
    <cellStyle name="40% - Accent2 4 4 4" xfId="9471"/>
    <cellStyle name="40% - Accent2 4 5" xfId="3238"/>
    <cellStyle name="40% - Accent2 4 5 2" xfId="7401"/>
    <cellStyle name="40% - Accent2 4 5 2 2" xfId="15755"/>
    <cellStyle name="40% - Accent2 4 5 3" xfId="11593"/>
    <cellStyle name="40% - Accent2 4 6" xfId="4243"/>
    <cellStyle name="40% - Accent2 4 6 2" xfId="12597"/>
    <cellStyle name="40% - Accent2 4 7" xfId="8435"/>
    <cellStyle name="40% - Accent2 5" xfId="90"/>
    <cellStyle name="40% - Accent2 5 2" xfId="333"/>
    <cellStyle name="40% - Accent2 5 2 2" xfId="846"/>
    <cellStyle name="40% - Accent2 5 2 2 2" xfId="1882"/>
    <cellStyle name="40% - Accent2 5 2 2 2 2" xfId="3239"/>
    <cellStyle name="40% - Accent2 5 2 2 2 2 2" xfId="7402"/>
    <cellStyle name="40% - Accent2 5 2 2 2 2 2 2" xfId="15756"/>
    <cellStyle name="40% - Accent2 5 2 2 2 2 3" xfId="11594"/>
    <cellStyle name="40% - Accent2 5 2 2 2 3" xfId="6045"/>
    <cellStyle name="40% - Accent2 5 2 2 2 3 2" xfId="14399"/>
    <cellStyle name="40% - Accent2 5 2 2 2 4" xfId="10237"/>
    <cellStyle name="40% - Accent2 5 2 2 3" xfId="3240"/>
    <cellStyle name="40% - Accent2 5 2 2 3 2" xfId="7403"/>
    <cellStyle name="40% - Accent2 5 2 2 3 2 2" xfId="15757"/>
    <cellStyle name="40% - Accent2 5 2 2 3 3" xfId="11595"/>
    <cellStyle name="40% - Accent2 5 2 2 4" xfId="5009"/>
    <cellStyle name="40% - Accent2 5 2 2 4 2" xfId="13363"/>
    <cellStyle name="40% - Accent2 5 2 2 5" xfId="9201"/>
    <cellStyle name="40% - Accent2 5 2 3" xfId="1370"/>
    <cellStyle name="40% - Accent2 5 2 3 2" xfId="3241"/>
    <cellStyle name="40% - Accent2 5 2 3 2 2" xfId="7404"/>
    <cellStyle name="40% - Accent2 5 2 3 2 2 2" xfId="15758"/>
    <cellStyle name="40% - Accent2 5 2 3 2 3" xfId="11596"/>
    <cellStyle name="40% - Accent2 5 2 3 3" xfId="5533"/>
    <cellStyle name="40% - Accent2 5 2 3 3 2" xfId="13887"/>
    <cellStyle name="40% - Accent2 5 2 3 4" xfId="9725"/>
    <cellStyle name="40% - Accent2 5 2 4" xfId="3242"/>
    <cellStyle name="40% - Accent2 5 2 4 2" xfId="7405"/>
    <cellStyle name="40% - Accent2 5 2 4 2 2" xfId="15759"/>
    <cellStyle name="40% - Accent2 5 2 4 3" xfId="11597"/>
    <cellStyle name="40% - Accent2 5 2 5" xfId="4497"/>
    <cellStyle name="40% - Accent2 5 2 5 2" xfId="12851"/>
    <cellStyle name="40% - Accent2 5 2 6" xfId="8689"/>
    <cellStyle name="40% - Accent2 5 3" xfId="606"/>
    <cellStyle name="40% - Accent2 5 3 2" xfId="1642"/>
    <cellStyle name="40% - Accent2 5 3 2 2" xfId="3243"/>
    <cellStyle name="40% - Accent2 5 3 2 2 2" xfId="7406"/>
    <cellStyle name="40% - Accent2 5 3 2 2 2 2" xfId="15760"/>
    <cellStyle name="40% - Accent2 5 3 2 2 3" xfId="11598"/>
    <cellStyle name="40% - Accent2 5 3 2 3" xfId="5805"/>
    <cellStyle name="40% - Accent2 5 3 2 3 2" xfId="14159"/>
    <cellStyle name="40% - Accent2 5 3 2 4" xfId="9997"/>
    <cellStyle name="40% - Accent2 5 3 3" xfId="3244"/>
    <cellStyle name="40% - Accent2 5 3 3 2" xfId="7407"/>
    <cellStyle name="40% - Accent2 5 3 3 2 2" xfId="15761"/>
    <cellStyle name="40% - Accent2 5 3 3 3" xfId="11599"/>
    <cellStyle name="40% - Accent2 5 3 4" xfId="4769"/>
    <cellStyle name="40% - Accent2 5 3 4 2" xfId="13123"/>
    <cellStyle name="40% - Accent2 5 3 5" xfId="8961"/>
    <cellStyle name="40% - Accent2 5 4" xfId="1130"/>
    <cellStyle name="40% - Accent2 5 4 2" xfId="3245"/>
    <cellStyle name="40% - Accent2 5 4 2 2" xfId="7408"/>
    <cellStyle name="40% - Accent2 5 4 2 2 2" xfId="15762"/>
    <cellStyle name="40% - Accent2 5 4 2 3" xfId="11600"/>
    <cellStyle name="40% - Accent2 5 4 3" xfId="5293"/>
    <cellStyle name="40% - Accent2 5 4 3 2" xfId="13647"/>
    <cellStyle name="40% - Accent2 5 4 4" xfId="9485"/>
    <cellStyle name="40% - Accent2 5 5" xfId="3246"/>
    <cellStyle name="40% - Accent2 5 5 2" xfId="7409"/>
    <cellStyle name="40% - Accent2 5 5 2 2" xfId="15763"/>
    <cellStyle name="40% - Accent2 5 5 3" xfId="11601"/>
    <cellStyle name="40% - Accent2 5 6" xfId="4257"/>
    <cellStyle name="40% - Accent2 5 6 2" xfId="12611"/>
    <cellStyle name="40% - Accent2 5 7" xfId="8449"/>
    <cellStyle name="40% - Accent2 6" xfId="104"/>
    <cellStyle name="40% - Accent2 6 2" xfId="347"/>
    <cellStyle name="40% - Accent2 6 2 2" xfId="860"/>
    <cellStyle name="40% - Accent2 6 2 2 2" xfId="1896"/>
    <cellStyle name="40% - Accent2 6 2 2 2 2" xfId="3247"/>
    <cellStyle name="40% - Accent2 6 2 2 2 2 2" xfId="7410"/>
    <cellStyle name="40% - Accent2 6 2 2 2 2 2 2" xfId="15764"/>
    <cellStyle name="40% - Accent2 6 2 2 2 2 3" xfId="11602"/>
    <cellStyle name="40% - Accent2 6 2 2 2 3" xfId="6059"/>
    <cellStyle name="40% - Accent2 6 2 2 2 3 2" xfId="14413"/>
    <cellStyle name="40% - Accent2 6 2 2 2 4" xfId="10251"/>
    <cellStyle name="40% - Accent2 6 2 2 3" xfId="3248"/>
    <cellStyle name="40% - Accent2 6 2 2 3 2" xfId="7411"/>
    <cellStyle name="40% - Accent2 6 2 2 3 2 2" xfId="15765"/>
    <cellStyle name="40% - Accent2 6 2 2 3 3" xfId="11603"/>
    <cellStyle name="40% - Accent2 6 2 2 4" xfId="5023"/>
    <cellStyle name="40% - Accent2 6 2 2 4 2" xfId="13377"/>
    <cellStyle name="40% - Accent2 6 2 2 5" xfId="9215"/>
    <cellStyle name="40% - Accent2 6 2 3" xfId="1384"/>
    <cellStyle name="40% - Accent2 6 2 3 2" xfId="3249"/>
    <cellStyle name="40% - Accent2 6 2 3 2 2" xfId="7412"/>
    <cellStyle name="40% - Accent2 6 2 3 2 2 2" xfId="15766"/>
    <cellStyle name="40% - Accent2 6 2 3 2 3" xfId="11604"/>
    <cellStyle name="40% - Accent2 6 2 3 3" xfId="5547"/>
    <cellStyle name="40% - Accent2 6 2 3 3 2" xfId="13901"/>
    <cellStyle name="40% - Accent2 6 2 3 4" xfId="9739"/>
    <cellStyle name="40% - Accent2 6 2 4" xfId="3250"/>
    <cellStyle name="40% - Accent2 6 2 4 2" xfId="7413"/>
    <cellStyle name="40% - Accent2 6 2 4 2 2" xfId="15767"/>
    <cellStyle name="40% - Accent2 6 2 4 3" xfId="11605"/>
    <cellStyle name="40% - Accent2 6 2 5" xfId="4511"/>
    <cellStyle name="40% - Accent2 6 2 5 2" xfId="12865"/>
    <cellStyle name="40% - Accent2 6 2 6" xfId="8703"/>
    <cellStyle name="40% - Accent2 6 3" xfId="620"/>
    <cellStyle name="40% - Accent2 6 3 2" xfId="1656"/>
    <cellStyle name="40% - Accent2 6 3 2 2" xfId="3251"/>
    <cellStyle name="40% - Accent2 6 3 2 2 2" xfId="7414"/>
    <cellStyle name="40% - Accent2 6 3 2 2 2 2" xfId="15768"/>
    <cellStyle name="40% - Accent2 6 3 2 2 3" xfId="11606"/>
    <cellStyle name="40% - Accent2 6 3 2 3" xfId="5819"/>
    <cellStyle name="40% - Accent2 6 3 2 3 2" xfId="14173"/>
    <cellStyle name="40% - Accent2 6 3 2 4" xfId="10011"/>
    <cellStyle name="40% - Accent2 6 3 3" xfId="3252"/>
    <cellStyle name="40% - Accent2 6 3 3 2" xfId="7415"/>
    <cellStyle name="40% - Accent2 6 3 3 2 2" xfId="15769"/>
    <cellStyle name="40% - Accent2 6 3 3 3" xfId="11607"/>
    <cellStyle name="40% - Accent2 6 3 4" xfId="4783"/>
    <cellStyle name="40% - Accent2 6 3 4 2" xfId="13137"/>
    <cellStyle name="40% - Accent2 6 3 5" xfId="8975"/>
    <cellStyle name="40% - Accent2 6 4" xfId="1144"/>
    <cellStyle name="40% - Accent2 6 4 2" xfId="3253"/>
    <cellStyle name="40% - Accent2 6 4 2 2" xfId="7416"/>
    <cellStyle name="40% - Accent2 6 4 2 2 2" xfId="15770"/>
    <cellStyle name="40% - Accent2 6 4 2 3" xfId="11608"/>
    <cellStyle name="40% - Accent2 6 4 3" xfId="5307"/>
    <cellStyle name="40% - Accent2 6 4 3 2" xfId="13661"/>
    <cellStyle name="40% - Accent2 6 4 4" xfId="9499"/>
    <cellStyle name="40% - Accent2 6 5" xfId="3254"/>
    <cellStyle name="40% - Accent2 6 5 2" xfId="7417"/>
    <cellStyle name="40% - Accent2 6 5 2 2" xfId="15771"/>
    <cellStyle name="40% - Accent2 6 5 3" xfId="11609"/>
    <cellStyle name="40% - Accent2 6 6" xfId="4271"/>
    <cellStyle name="40% - Accent2 6 6 2" xfId="12625"/>
    <cellStyle name="40% - Accent2 6 7" xfId="8463"/>
    <cellStyle name="40% - Accent2 7" xfId="118"/>
    <cellStyle name="40% - Accent2 7 2" xfId="361"/>
    <cellStyle name="40% - Accent2 7 2 2" xfId="874"/>
    <cellStyle name="40% - Accent2 7 2 2 2" xfId="1910"/>
    <cellStyle name="40% - Accent2 7 2 2 2 2" xfId="3255"/>
    <cellStyle name="40% - Accent2 7 2 2 2 2 2" xfId="7418"/>
    <cellStyle name="40% - Accent2 7 2 2 2 2 2 2" xfId="15772"/>
    <cellStyle name="40% - Accent2 7 2 2 2 2 3" xfId="11610"/>
    <cellStyle name="40% - Accent2 7 2 2 2 3" xfId="6073"/>
    <cellStyle name="40% - Accent2 7 2 2 2 3 2" xfId="14427"/>
    <cellStyle name="40% - Accent2 7 2 2 2 4" xfId="10265"/>
    <cellStyle name="40% - Accent2 7 2 2 3" xfId="3256"/>
    <cellStyle name="40% - Accent2 7 2 2 3 2" xfId="7419"/>
    <cellStyle name="40% - Accent2 7 2 2 3 2 2" xfId="15773"/>
    <cellStyle name="40% - Accent2 7 2 2 3 3" xfId="11611"/>
    <cellStyle name="40% - Accent2 7 2 2 4" xfId="5037"/>
    <cellStyle name="40% - Accent2 7 2 2 4 2" xfId="13391"/>
    <cellStyle name="40% - Accent2 7 2 2 5" xfId="9229"/>
    <cellStyle name="40% - Accent2 7 2 3" xfId="1398"/>
    <cellStyle name="40% - Accent2 7 2 3 2" xfId="3257"/>
    <cellStyle name="40% - Accent2 7 2 3 2 2" xfId="7420"/>
    <cellStyle name="40% - Accent2 7 2 3 2 2 2" xfId="15774"/>
    <cellStyle name="40% - Accent2 7 2 3 2 3" xfId="11612"/>
    <cellStyle name="40% - Accent2 7 2 3 3" xfId="5561"/>
    <cellStyle name="40% - Accent2 7 2 3 3 2" xfId="13915"/>
    <cellStyle name="40% - Accent2 7 2 3 4" xfId="9753"/>
    <cellStyle name="40% - Accent2 7 2 4" xfId="3258"/>
    <cellStyle name="40% - Accent2 7 2 4 2" xfId="7421"/>
    <cellStyle name="40% - Accent2 7 2 4 2 2" xfId="15775"/>
    <cellStyle name="40% - Accent2 7 2 4 3" xfId="11613"/>
    <cellStyle name="40% - Accent2 7 2 5" xfId="4525"/>
    <cellStyle name="40% - Accent2 7 2 5 2" xfId="12879"/>
    <cellStyle name="40% - Accent2 7 2 6" xfId="8717"/>
    <cellStyle name="40% - Accent2 7 3" xfId="634"/>
    <cellStyle name="40% - Accent2 7 3 2" xfId="1670"/>
    <cellStyle name="40% - Accent2 7 3 2 2" xfId="3259"/>
    <cellStyle name="40% - Accent2 7 3 2 2 2" xfId="7422"/>
    <cellStyle name="40% - Accent2 7 3 2 2 2 2" xfId="15776"/>
    <cellStyle name="40% - Accent2 7 3 2 2 3" xfId="11614"/>
    <cellStyle name="40% - Accent2 7 3 2 3" xfId="5833"/>
    <cellStyle name="40% - Accent2 7 3 2 3 2" xfId="14187"/>
    <cellStyle name="40% - Accent2 7 3 2 4" xfId="10025"/>
    <cellStyle name="40% - Accent2 7 3 3" xfId="3260"/>
    <cellStyle name="40% - Accent2 7 3 3 2" xfId="7423"/>
    <cellStyle name="40% - Accent2 7 3 3 2 2" xfId="15777"/>
    <cellStyle name="40% - Accent2 7 3 3 3" xfId="11615"/>
    <cellStyle name="40% - Accent2 7 3 4" xfId="4797"/>
    <cellStyle name="40% - Accent2 7 3 4 2" xfId="13151"/>
    <cellStyle name="40% - Accent2 7 3 5" xfId="8989"/>
    <cellStyle name="40% - Accent2 7 4" xfId="1158"/>
    <cellStyle name="40% - Accent2 7 4 2" xfId="3261"/>
    <cellStyle name="40% - Accent2 7 4 2 2" xfId="7424"/>
    <cellStyle name="40% - Accent2 7 4 2 2 2" xfId="15778"/>
    <cellStyle name="40% - Accent2 7 4 2 3" xfId="11616"/>
    <cellStyle name="40% - Accent2 7 4 3" xfId="5321"/>
    <cellStyle name="40% - Accent2 7 4 3 2" xfId="13675"/>
    <cellStyle name="40% - Accent2 7 4 4" xfId="9513"/>
    <cellStyle name="40% - Accent2 7 5" xfId="3262"/>
    <cellStyle name="40% - Accent2 7 5 2" xfId="7425"/>
    <cellStyle name="40% - Accent2 7 5 2 2" xfId="15779"/>
    <cellStyle name="40% - Accent2 7 5 3" xfId="11617"/>
    <cellStyle name="40% - Accent2 7 6" xfId="4285"/>
    <cellStyle name="40% - Accent2 7 6 2" xfId="12639"/>
    <cellStyle name="40% - Accent2 7 7" xfId="8477"/>
    <cellStyle name="40% - Accent2 8" xfId="132"/>
    <cellStyle name="40% - Accent2 8 2" xfId="375"/>
    <cellStyle name="40% - Accent2 8 2 2" xfId="888"/>
    <cellStyle name="40% - Accent2 8 2 2 2" xfId="1924"/>
    <cellStyle name="40% - Accent2 8 2 2 2 2" xfId="3263"/>
    <cellStyle name="40% - Accent2 8 2 2 2 2 2" xfId="7426"/>
    <cellStyle name="40% - Accent2 8 2 2 2 2 2 2" xfId="15780"/>
    <cellStyle name="40% - Accent2 8 2 2 2 2 3" xfId="11618"/>
    <cellStyle name="40% - Accent2 8 2 2 2 3" xfId="6087"/>
    <cellStyle name="40% - Accent2 8 2 2 2 3 2" xfId="14441"/>
    <cellStyle name="40% - Accent2 8 2 2 2 4" xfId="10279"/>
    <cellStyle name="40% - Accent2 8 2 2 3" xfId="3264"/>
    <cellStyle name="40% - Accent2 8 2 2 3 2" xfId="7427"/>
    <cellStyle name="40% - Accent2 8 2 2 3 2 2" xfId="15781"/>
    <cellStyle name="40% - Accent2 8 2 2 3 3" xfId="11619"/>
    <cellStyle name="40% - Accent2 8 2 2 4" xfId="5051"/>
    <cellStyle name="40% - Accent2 8 2 2 4 2" xfId="13405"/>
    <cellStyle name="40% - Accent2 8 2 2 5" xfId="9243"/>
    <cellStyle name="40% - Accent2 8 2 3" xfId="1412"/>
    <cellStyle name="40% - Accent2 8 2 3 2" xfId="3265"/>
    <cellStyle name="40% - Accent2 8 2 3 2 2" xfId="7428"/>
    <cellStyle name="40% - Accent2 8 2 3 2 2 2" xfId="15782"/>
    <cellStyle name="40% - Accent2 8 2 3 2 3" xfId="11620"/>
    <cellStyle name="40% - Accent2 8 2 3 3" xfId="5575"/>
    <cellStyle name="40% - Accent2 8 2 3 3 2" xfId="13929"/>
    <cellStyle name="40% - Accent2 8 2 3 4" xfId="9767"/>
    <cellStyle name="40% - Accent2 8 2 4" xfId="3266"/>
    <cellStyle name="40% - Accent2 8 2 4 2" xfId="7429"/>
    <cellStyle name="40% - Accent2 8 2 4 2 2" xfId="15783"/>
    <cellStyle name="40% - Accent2 8 2 4 3" xfId="11621"/>
    <cellStyle name="40% - Accent2 8 2 5" xfId="4539"/>
    <cellStyle name="40% - Accent2 8 2 5 2" xfId="12893"/>
    <cellStyle name="40% - Accent2 8 2 6" xfId="8731"/>
    <cellStyle name="40% - Accent2 8 3" xfId="648"/>
    <cellStyle name="40% - Accent2 8 3 2" xfId="1684"/>
    <cellStyle name="40% - Accent2 8 3 2 2" xfId="3267"/>
    <cellStyle name="40% - Accent2 8 3 2 2 2" xfId="7430"/>
    <cellStyle name="40% - Accent2 8 3 2 2 2 2" xfId="15784"/>
    <cellStyle name="40% - Accent2 8 3 2 2 3" xfId="11622"/>
    <cellStyle name="40% - Accent2 8 3 2 3" xfId="5847"/>
    <cellStyle name="40% - Accent2 8 3 2 3 2" xfId="14201"/>
    <cellStyle name="40% - Accent2 8 3 2 4" xfId="10039"/>
    <cellStyle name="40% - Accent2 8 3 3" xfId="3268"/>
    <cellStyle name="40% - Accent2 8 3 3 2" xfId="7431"/>
    <cellStyle name="40% - Accent2 8 3 3 2 2" xfId="15785"/>
    <cellStyle name="40% - Accent2 8 3 3 3" xfId="11623"/>
    <cellStyle name="40% - Accent2 8 3 4" xfId="4811"/>
    <cellStyle name="40% - Accent2 8 3 4 2" xfId="13165"/>
    <cellStyle name="40% - Accent2 8 3 5" xfId="9003"/>
    <cellStyle name="40% - Accent2 8 4" xfId="1172"/>
    <cellStyle name="40% - Accent2 8 4 2" xfId="3269"/>
    <cellStyle name="40% - Accent2 8 4 2 2" xfId="7432"/>
    <cellStyle name="40% - Accent2 8 4 2 2 2" xfId="15786"/>
    <cellStyle name="40% - Accent2 8 4 2 3" xfId="11624"/>
    <cellStyle name="40% - Accent2 8 4 3" xfId="5335"/>
    <cellStyle name="40% - Accent2 8 4 3 2" xfId="13689"/>
    <cellStyle name="40% - Accent2 8 4 4" xfId="9527"/>
    <cellStyle name="40% - Accent2 8 5" xfId="3270"/>
    <cellStyle name="40% - Accent2 8 5 2" xfId="7433"/>
    <cellStyle name="40% - Accent2 8 5 2 2" xfId="15787"/>
    <cellStyle name="40% - Accent2 8 5 3" xfId="11625"/>
    <cellStyle name="40% - Accent2 8 6" xfId="4299"/>
    <cellStyle name="40% - Accent2 8 6 2" xfId="12653"/>
    <cellStyle name="40% - Accent2 8 7" xfId="8491"/>
    <cellStyle name="40% - Accent2 9" xfId="146"/>
    <cellStyle name="40% - Accent2 9 2" xfId="389"/>
    <cellStyle name="40% - Accent2 9 2 2" xfId="902"/>
    <cellStyle name="40% - Accent2 9 2 2 2" xfId="1938"/>
    <cellStyle name="40% - Accent2 9 2 2 2 2" xfId="3271"/>
    <cellStyle name="40% - Accent2 9 2 2 2 2 2" xfId="7434"/>
    <cellStyle name="40% - Accent2 9 2 2 2 2 2 2" xfId="15788"/>
    <cellStyle name="40% - Accent2 9 2 2 2 2 3" xfId="11626"/>
    <cellStyle name="40% - Accent2 9 2 2 2 3" xfId="6101"/>
    <cellStyle name="40% - Accent2 9 2 2 2 3 2" xfId="14455"/>
    <cellStyle name="40% - Accent2 9 2 2 2 4" xfId="10293"/>
    <cellStyle name="40% - Accent2 9 2 2 3" xfId="3272"/>
    <cellStyle name="40% - Accent2 9 2 2 3 2" xfId="7435"/>
    <cellStyle name="40% - Accent2 9 2 2 3 2 2" xfId="15789"/>
    <cellStyle name="40% - Accent2 9 2 2 3 3" xfId="11627"/>
    <cellStyle name="40% - Accent2 9 2 2 4" xfId="5065"/>
    <cellStyle name="40% - Accent2 9 2 2 4 2" xfId="13419"/>
    <cellStyle name="40% - Accent2 9 2 2 5" xfId="9257"/>
    <cellStyle name="40% - Accent2 9 2 3" xfId="1426"/>
    <cellStyle name="40% - Accent2 9 2 3 2" xfId="3273"/>
    <cellStyle name="40% - Accent2 9 2 3 2 2" xfId="7436"/>
    <cellStyle name="40% - Accent2 9 2 3 2 2 2" xfId="15790"/>
    <cellStyle name="40% - Accent2 9 2 3 2 3" xfId="11628"/>
    <cellStyle name="40% - Accent2 9 2 3 3" xfId="5589"/>
    <cellStyle name="40% - Accent2 9 2 3 3 2" xfId="13943"/>
    <cellStyle name="40% - Accent2 9 2 3 4" xfId="9781"/>
    <cellStyle name="40% - Accent2 9 2 4" xfId="3274"/>
    <cellStyle name="40% - Accent2 9 2 4 2" xfId="7437"/>
    <cellStyle name="40% - Accent2 9 2 4 2 2" xfId="15791"/>
    <cellStyle name="40% - Accent2 9 2 4 3" xfId="11629"/>
    <cellStyle name="40% - Accent2 9 2 5" xfId="4553"/>
    <cellStyle name="40% - Accent2 9 2 5 2" xfId="12907"/>
    <cellStyle name="40% - Accent2 9 2 6" xfId="8745"/>
    <cellStyle name="40% - Accent2 9 3" xfId="662"/>
    <cellStyle name="40% - Accent2 9 3 2" xfId="1698"/>
    <cellStyle name="40% - Accent2 9 3 2 2" xfId="3275"/>
    <cellStyle name="40% - Accent2 9 3 2 2 2" xfId="7438"/>
    <cellStyle name="40% - Accent2 9 3 2 2 2 2" xfId="15792"/>
    <cellStyle name="40% - Accent2 9 3 2 2 3" xfId="11630"/>
    <cellStyle name="40% - Accent2 9 3 2 3" xfId="5861"/>
    <cellStyle name="40% - Accent2 9 3 2 3 2" xfId="14215"/>
    <cellStyle name="40% - Accent2 9 3 2 4" xfId="10053"/>
    <cellStyle name="40% - Accent2 9 3 3" xfId="3276"/>
    <cellStyle name="40% - Accent2 9 3 3 2" xfId="7439"/>
    <cellStyle name="40% - Accent2 9 3 3 2 2" xfId="15793"/>
    <cellStyle name="40% - Accent2 9 3 3 3" xfId="11631"/>
    <cellStyle name="40% - Accent2 9 3 4" xfId="4825"/>
    <cellStyle name="40% - Accent2 9 3 4 2" xfId="13179"/>
    <cellStyle name="40% - Accent2 9 3 5" xfId="9017"/>
    <cellStyle name="40% - Accent2 9 4" xfId="1186"/>
    <cellStyle name="40% - Accent2 9 4 2" xfId="3277"/>
    <cellStyle name="40% - Accent2 9 4 2 2" xfId="7440"/>
    <cellStyle name="40% - Accent2 9 4 2 2 2" xfId="15794"/>
    <cellStyle name="40% - Accent2 9 4 2 3" xfId="11632"/>
    <cellStyle name="40% - Accent2 9 4 3" xfId="5349"/>
    <cellStyle name="40% - Accent2 9 4 3 2" xfId="13703"/>
    <cellStyle name="40% - Accent2 9 4 4" xfId="9541"/>
    <cellStyle name="40% - Accent2 9 5" xfId="3278"/>
    <cellStyle name="40% - Accent2 9 5 2" xfId="7441"/>
    <cellStyle name="40% - Accent2 9 5 2 2" xfId="15795"/>
    <cellStyle name="40% - Accent2 9 5 3" xfId="11633"/>
    <cellStyle name="40% - Accent2 9 6" xfId="4313"/>
    <cellStyle name="40% - Accent2 9 6 2" xfId="12667"/>
    <cellStyle name="40% - Accent2 9 7" xfId="8505"/>
    <cellStyle name="40% - Accent3" xfId="9" builtinId="39" customBuiltin="1"/>
    <cellStyle name="40% - Accent3 10" xfId="162"/>
    <cellStyle name="40% - Accent3 10 2" xfId="405"/>
    <cellStyle name="40% - Accent3 10 2 2" xfId="918"/>
    <cellStyle name="40% - Accent3 10 2 2 2" xfId="1954"/>
    <cellStyle name="40% - Accent3 10 2 2 2 2" xfId="3279"/>
    <cellStyle name="40% - Accent3 10 2 2 2 2 2" xfId="7442"/>
    <cellStyle name="40% - Accent3 10 2 2 2 2 2 2" xfId="15796"/>
    <cellStyle name="40% - Accent3 10 2 2 2 2 3" xfId="11634"/>
    <cellStyle name="40% - Accent3 10 2 2 2 3" xfId="6117"/>
    <cellStyle name="40% - Accent3 10 2 2 2 3 2" xfId="14471"/>
    <cellStyle name="40% - Accent3 10 2 2 2 4" xfId="10309"/>
    <cellStyle name="40% - Accent3 10 2 2 3" xfId="3280"/>
    <cellStyle name="40% - Accent3 10 2 2 3 2" xfId="7443"/>
    <cellStyle name="40% - Accent3 10 2 2 3 2 2" xfId="15797"/>
    <cellStyle name="40% - Accent3 10 2 2 3 3" xfId="11635"/>
    <cellStyle name="40% - Accent3 10 2 2 4" xfId="5081"/>
    <cellStyle name="40% - Accent3 10 2 2 4 2" xfId="13435"/>
    <cellStyle name="40% - Accent3 10 2 2 5" xfId="9273"/>
    <cellStyle name="40% - Accent3 10 2 3" xfId="1442"/>
    <cellStyle name="40% - Accent3 10 2 3 2" xfId="3281"/>
    <cellStyle name="40% - Accent3 10 2 3 2 2" xfId="7444"/>
    <cellStyle name="40% - Accent3 10 2 3 2 2 2" xfId="15798"/>
    <cellStyle name="40% - Accent3 10 2 3 2 3" xfId="11636"/>
    <cellStyle name="40% - Accent3 10 2 3 3" xfId="5605"/>
    <cellStyle name="40% - Accent3 10 2 3 3 2" xfId="13959"/>
    <cellStyle name="40% - Accent3 10 2 3 4" xfId="9797"/>
    <cellStyle name="40% - Accent3 10 2 4" xfId="3282"/>
    <cellStyle name="40% - Accent3 10 2 4 2" xfId="7445"/>
    <cellStyle name="40% - Accent3 10 2 4 2 2" xfId="15799"/>
    <cellStyle name="40% - Accent3 10 2 4 3" xfId="11637"/>
    <cellStyle name="40% - Accent3 10 2 5" xfId="4569"/>
    <cellStyle name="40% - Accent3 10 2 5 2" xfId="12923"/>
    <cellStyle name="40% - Accent3 10 2 6" xfId="8761"/>
    <cellStyle name="40% - Accent3 10 3" xfId="678"/>
    <cellStyle name="40% - Accent3 10 3 2" xfId="1714"/>
    <cellStyle name="40% - Accent3 10 3 2 2" xfId="3283"/>
    <cellStyle name="40% - Accent3 10 3 2 2 2" xfId="7446"/>
    <cellStyle name="40% - Accent3 10 3 2 2 2 2" xfId="15800"/>
    <cellStyle name="40% - Accent3 10 3 2 2 3" xfId="11638"/>
    <cellStyle name="40% - Accent3 10 3 2 3" xfId="5877"/>
    <cellStyle name="40% - Accent3 10 3 2 3 2" xfId="14231"/>
    <cellStyle name="40% - Accent3 10 3 2 4" xfId="10069"/>
    <cellStyle name="40% - Accent3 10 3 3" xfId="3284"/>
    <cellStyle name="40% - Accent3 10 3 3 2" xfId="7447"/>
    <cellStyle name="40% - Accent3 10 3 3 2 2" xfId="15801"/>
    <cellStyle name="40% - Accent3 10 3 3 3" xfId="11639"/>
    <cellStyle name="40% - Accent3 10 3 4" xfId="4841"/>
    <cellStyle name="40% - Accent3 10 3 4 2" xfId="13195"/>
    <cellStyle name="40% - Accent3 10 3 5" xfId="9033"/>
    <cellStyle name="40% - Accent3 10 4" xfId="1202"/>
    <cellStyle name="40% - Accent3 10 4 2" xfId="3285"/>
    <cellStyle name="40% - Accent3 10 4 2 2" xfId="7448"/>
    <cellStyle name="40% - Accent3 10 4 2 2 2" xfId="15802"/>
    <cellStyle name="40% - Accent3 10 4 2 3" xfId="11640"/>
    <cellStyle name="40% - Accent3 10 4 3" xfId="5365"/>
    <cellStyle name="40% - Accent3 10 4 3 2" xfId="13719"/>
    <cellStyle name="40% - Accent3 10 4 4" xfId="9557"/>
    <cellStyle name="40% - Accent3 10 5" xfId="3286"/>
    <cellStyle name="40% - Accent3 10 5 2" xfId="7449"/>
    <cellStyle name="40% - Accent3 10 5 2 2" xfId="15803"/>
    <cellStyle name="40% - Accent3 10 5 3" xfId="11641"/>
    <cellStyle name="40% - Accent3 10 6" xfId="4329"/>
    <cellStyle name="40% - Accent3 10 6 2" xfId="12683"/>
    <cellStyle name="40% - Accent3 10 7" xfId="8521"/>
    <cellStyle name="40% - Accent3 11" xfId="176"/>
    <cellStyle name="40% - Accent3 11 2" xfId="419"/>
    <cellStyle name="40% - Accent3 11 2 2" xfId="932"/>
    <cellStyle name="40% - Accent3 11 2 2 2" xfId="1968"/>
    <cellStyle name="40% - Accent3 11 2 2 2 2" xfId="3287"/>
    <cellStyle name="40% - Accent3 11 2 2 2 2 2" xfId="7450"/>
    <cellStyle name="40% - Accent3 11 2 2 2 2 2 2" xfId="15804"/>
    <cellStyle name="40% - Accent3 11 2 2 2 2 3" xfId="11642"/>
    <cellStyle name="40% - Accent3 11 2 2 2 3" xfId="6131"/>
    <cellStyle name="40% - Accent3 11 2 2 2 3 2" xfId="14485"/>
    <cellStyle name="40% - Accent3 11 2 2 2 4" xfId="10323"/>
    <cellStyle name="40% - Accent3 11 2 2 3" xfId="3288"/>
    <cellStyle name="40% - Accent3 11 2 2 3 2" xfId="7451"/>
    <cellStyle name="40% - Accent3 11 2 2 3 2 2" xfId="15805"/>
    <cellStyle name="40% - Accent3 11 2 2 3 3" xfId="11643"/>
    <cellStyle name="40% - Accent3 11 2 2 4" xfId="5095"/>
    <cellStyle name="40% - Accent3 11 2 2 4 2" xfId="13449"/>
    <cellStyle name="40% - Accent3 11 2 2 5" xfId="9287"/>
    <cellStyle name="40% - Accent3 11 2 3" xfId="1456"/>
    <cellStyle name="40% - Accent3 11 2 3 2" xfId="3289"/>
    <cellStyle name="40% - Accent3 11 2 3 2 2" xfId="7452"/>
    <cellStyle name="40% - Accent3 11 2 3 2 2 2" xfId="15806"/>
    <cellStyle name="40% - Accent3 11 2 3 2 3" xfId="11644"/>
    <cellStyle name="40% - Accent3 11 2 3 3" xfId="5619"/>
    <cellStyle name="40% - Accent3 11 2 3 3 2" xfId="13973"/>
    <cellStyle name="40% - Accent3 11 2 3 4" xfId="9811"/>
    <cellStyle name="40% - Accent3 11 2 4" xfId="3290"/>
    <cellStyle name="40% - Accent3 11 2 4 2" xfId="7453"/>
    <cellStyle name="40% - Accent3 11 2 4 2 2" xfId="15807"/>
    <cellStyle name="40% - Accent3 11 2 4 3" xfId="11645"/>
    <cellStyle name="40% - Accent3 11 2 5" xfId="4583"/>
    <cellStyle name="40% - Accent3 11 2 5 2" xfId="12937"/>
    <cellStyle name="40% - Accent3 11 2 6" xfId="8775"/>
    <cellStyle name="40% - Accent3 11 3" xfId="692"/>
    <cellStyle name="40% - Accent3 11 3 2" xfId="1728"/>
    <cellStyle name="40% - Accent3 11 3 2 2" xfId="3291"/>
    <cellStyle name="40% - Accent3 11 3 2 2 2" xfId="7454"/>
    <cellStyle name="40% - Accent3 11 3 2 2 2 2" xfId="15808"/>
    <cellStyle name="40% - Accent3 11 3 2 2 3" xfId="11646"/>
    <cellStyle name="40% - Accent3 11 3 2 3" xfId="5891"/>
    <cellStyle name="40% - Accent3 11 3 2 3 2" xfId="14245"/>
    <cellStyle name="40% - Accent3 11 3 2 4" xfId="10083"/>
    <cellStyle name="40% - Accent3 11 3 3" xfId="3292"/>
    <cellStyle name="40% - Accent3 11 3 3 2" xfId="7455"/>
    <cellStyle name="40% - Accent3 11 3 3 2 2" xfId="15809"/>
    <cellStyle name="40% - Accent3 11 3 3 3" xfId="11647"/>
    <cellStyle name="40% - Accent3 11 3 4" xfId="4855"/>
    <cellStyle name="40% - Accent3 11 3 4 2" xfId="13209"/>
    <cellStyle name="40% - Accent3 11 3 5" xfId="9047"/>
    <cellStyle name="40% - Accent3 11 4" xfId="1216"/>
    <cellStyle name="40% - Accent3 11 4 2" xfId="3293"/>
    <cellStyle name="40% - Accent3 11 4 2 2" xfId="7456"/>
    <cellStyle name="40% - Accent3 11 4 2 2 2" xfId="15810"/>
    <cellStyle name="40% - Accent3 11 4 2 3" xfId="11648"/>
    <cellStyle name="40% - Accent3 11 4 3" xfId="5379"/>
    <cellStyle name="40% - Accent3 11 4 3 2" xfId="13733"/>
    <cellStyle name="40% - Accent3 11 4 4" xfId="9571"/>
    <cellStyle name="40% - Accent3 11 5" xfId="3294"/>
    <cellStyle name="40% - Accent3 11 5 2" xfId="7457"/>
    <cellStyle name="40% - Accent3 11 5 2 2" xfId="15811"/>
    <cellStyle name="40% - Accent3 11 5 3" xfId="11649"/>
    <cellStyle name="40% - Accent3 11 6" xfId="4343"/>
    <cellStyle name="40% - Accent3 11 6 2" xfId="12697"/>
    <cellStyle name="40% - Accent3 11 7" xfId="8535"/>
    <cellStyle name="40% - Accent3 12" xfId="191"/>
    <cellStyle name="40% - Accent3 12 2" xfId="434"/>
    <cellStyle name="40% - Accent3 12 2 2" xfId="947"/>
    <cellStyle name="40% - Accent3 12 2 2 2" xfId="1983"/>
    <cellStyle name="40% - Accent3 12 2 2 2 2" xfId="3295"/>
    <cellStyle name="40% - Accent3 12 2 2 2 2 2" xfId="7458"/>
    <cellStyle name="40% - Accent3 12 2 2 2 2 2 2" xfId="15812"/>
    <cellStyle name="40% - Accent3 12 2 2 2 2 3" xfId="11650"/>
    <cellStyle name="40% - Accent3 12 2 2 2 3" xfId="6146"/>
    <cellStyle name="40% - Accent3 12 2 2 2 3 2" xfId="14500"/>
    <cellStyle name="40% - Accent3 12 2 2 2 4" xfId="10338"/>
    <cellStyle name="40% - Accent3 12 2 2 3" xfId="3296"/>
    <cellStyle name="40% - Accent3 12 2 2 3 2" xfId="7459"/>
    <cellStyle name="40% - Accent3 12 2 2 3 2 2" xfId="15813"/>
    <cellStyle name="40% - Accent3 12 2 2 3 3" xfId="11651"/>
    <cellStyle name="40% - Accent3 12 2 2 4" xfId="5110"/>
    <cellStyle name="40% - Accent3 12 2 2 4 2" xfId="13464"/>
    <cellStyle name="40% - Accent3 12 2 2 5" xfId="9302"/>
    <cellStyle name="40% - Accent3 12 2 3" xfId="1471"/>
    <cellStyle name="40% - Accent3 12 2 3 2" xfId="3297"/>
    <cellStyle name="40% - Accent3 12 2 3 2 2" xfId="7460"/>
    <cellStyle name="40% - Accent3 12 2 3 2 2 2" xfId="15814"/>
    <cellStyle name="40% - Accent3 12 2 3 2 3" xfId="11652"/>
    <cellStyle name="40% - Accent3 12 2 3 3" xfId="5634"/>
    <cellStyle name="40% - Accent3 12 2 3 3 2" xfId="13988"/>
    <cellStyle name="40% - Accent3 12 2 3 4" xfId="9826"/>
    <cellStyle name="40% - Accent3 12 2 4" xfId="3298"/>
    <cellStyle name="40% - Accent3 12 2 4 2" xfId="7461"/>
    <cellStyle name="40% - Accent3 12 2 4 2 2" xfId="15815"/>
    <cellStyle name="40% - Accent3 12 2 4 3" xfId="11653"/>
    <cellStyle name="40% - Accent3 12 2 5" xfId="4598"/>
    <cellStyle name="40% - Accent3 12 2 5 2" xfId="12952"/>
    <cellStyle name="40% - Accent3 12 2 6" xfId="8790"/>
    <cellStyle name="40% - Accent3 12 3" xfId="707"/>
    <cellStyle name="40% - Accent3 12 3 2" xfId="1743"/>
    <cellStyle name="40% - Accent3 12 3 2 2" xfId="3299"/>
    <cellStyle name="40% - Accent3 12 3 2 2 2" xfId="7462"/>
    <cellStyle name="40% - Accent3 12 3 2 2 2 2" xfId="15816"/>
    <cellStyle name="40% - Accent3 12 3 2 2 3" xfId="11654"/>
    <cellStyle name="40% - Accent3 12 3 2 3" xfId="5906"/>
    <cellStyle name="40% - Accent3 12 3 2 3 2" xfId="14260"/>
    <cellStyle name="40% - Accent3 12 3 2 4" xfId="10098"/>
    <cellStyle name="40% - Accent3 12 3 3" xfId="3300"/>
    <cellStyle name="40% - Accent3 12 3 3 2" xfId="7463"/>
    <cellStyle name="40% - Accent3 12 3 3 2 2" xfId="15817"/>
    <cellStyle name="40% - Accent3 12 3 3 3" xfId="11655"/>
    <cellStyle name="40% - Accent3 12 3 4" xfId="4870"/>
    <cellStyle name="40% - Accent3 12 3 4 2" xfId="13224"/>
    <cellStyle name="40% - Accent3 12 3 5" xfId="9062"/>
    <cellStyle name="40% - Accent3 12 4" xfId="1231"/>
    <cellStyle name="40% - Accent3 12 4 2" xfId="3301"/>
    <cellStyle name="40% - Accent3 12 4 2 2" xfId="7464"/>
    <cellStyle name="40% - Accent3 12 4 2 2 2" xfId="15818"/>
    <cellStyle name="40% - Accent3 12 4 2 3" xfId="11656"/>
    <cellStyle name="40% - Accent3 12 4 3" xfId="5394"/>
    <cellStyle name="40% - Accent3 12 4 3 2" xfId="13748"/>
    <cellStyle name="40% - Accent3 12 4 4" xfId="9586"/>
    <cellStyle name="40% - Accent3 12 5" xfId="3302"/>
    <cellStyle name="40% - Accent3 12 5 2" xfId="7465"/>
    <cellStyle name="40% - Accent3 12 5 2 2" xfId="15819"/>
    <cellStyle name="40% - Accent3 12 5 3" xfId="11657"/>
    <cellStyle name="40% - Accent3 12 6" xfId="4358"/>
    <cellStyle name="40% - Accent3 12 6 2" xfId="12712"/>
    <cellStyle name="40% - Accent3 12 7" xfId="8550"/>
    <cellStyle name="40% - Accent3 13" xfId="207"/>
    <cellStyle name="40% - Accent3 13 2" xfId="449"/>
    <cellStyle name="40% - Accent3 13 2 2" xfId="962"/>
    <cellStyle name="40% - Accent3 13 2 2 2" xfId="1998"/>
    <cellStyle name="40% - Accent3 13 2 2 2 2" xfId="3303"/>
    <cellStyle name="40% - Accent3 13 2 2 2 2 2" xfId="7466"/>
    <cellStyle name="40% - Accent3 13 2 2 2 2 2 2" xfId="15820"/>
    <cellStyle name="40% - Accent3 13 2 2 2 2 3" xfId="11658"/>
    <cellStyle name="40% - Accent3 13 2 2 2 3" xfId="6161"/>
    <cellStyle name="40% - Accent3 13 2 2 2 3 2" xfId="14515"/>
    <cellStyle name="40% - Accent3 13 2 2 2 4" xfId="10353"/>
    <cellStyle name="40% - Accent3 13 2 2 3" xfId="3304"/>
    <cellStyle name="40% - Accent3 13 2 2 3 2" xfId="7467"/>
    <cellStyle name="40% - Accent3 13 2 2 3 2 2" xfId="15821"/>
    <cellStyle name="40% - Accent3 13 2 2 3 3" xfId="11659"/>
    <cellStyle name="40% - Accent3 13 2 2 4" xfId="5125"/>
    <cellStyle name="40% - Accent3 13 2 2 4 2" xfId="13479"/>
    <cellStyle name="40% - Accent3 13 2 2 5" xfId="9317"/>
    <cellStyle name="40% - Accent3 13 2 3" xfId="1486"/>
    <cellStyle name="40% - Accent3 13 2 3 2" xfId="3305"/>
    <cellStyle name="40% - Accent3 13 2 3 2 2" xfId="7468"/>
    <cellStyle name="40% - Accent3 13 2 3 2 2 2" xfId="15822"/>
    <cellStyle name="40% - Accent3 13 2 3 2 3" xfId="11660"/>
    <cellStyle name="40% - Accent3 13 2 3 3" xfId="5649"/>
    <cellStyle name="40% - Accent3 13 2 3 3 2" xfId="14003"/>
    <cellStyle name="40% - Accent3 13 2 3 4" xfId="9841"/>
    <cellStyle name="40% - Accent3 13 2 4" xfId="3306"/>
    <cellStyle name="40% - Accent3 13 2 4 2" xfId="7469"/>
    <cellStyle name="40% - Accent3 13 2 4 2 2" xfId="15823"/>
    <cellStyle name="40% - Accent3 13 2 4 3" xfId="11661"/>
    <cellStyle name="40% - Accent3 13 2 5" xfId="4613"/>
    <cellStyle name="40% - Accent3 13 2 5 2" xfId="12967"/>
    <cellStyle name="40% - Accent3 13 2 6" xfId="8805"/>
    <cellStyle name="40% - Accent3 13 3" xfId="722"/>
    <cellStyle name="40% - Accent3 13 3 2" xfId="1758"/>
    <cellStyle name="40% - Accent3 13 3 2 2" xfId="3307"/>
    <cellStyle name="40% - Accent3 13 3 2 2 2" xfId="7470"/>
    <cellStyle name="40% - Accent3 13 3 2 2 2 2" xfId="15824"/>
    <cellStyle name="40% - Accent3 13 3 2 2 3" xfId="11662"/>
    <cellStyle name="40% - Accent3 13 3 2 3" xfId="5921"/>
    <cellStyle name="40% - Accent3 13 3 2 3 2" xfId="14275"/>
    <cellStyle name="40% - Accent3 13 3 2 4" xfId="10113"/>
    <cellStyle name="40% - Accent3 13 3 3" xfId="3308"/>
    <cellStyle name="40% - Accent3 13 3 3 2" xfId="7471"/>
    <cellStyle name="40% - Accent3 13 3 3 2 2" xfId="15825"/>
    <cellStyle name="40% - Accent3 13 3 3 3" xfId="11663"/>
    <cellStyle name="40% - Accent3 13 3 4" xfId="4885"/>
    <cellStyle name="40% - Accent3 13 3 4 2" xfId="13239"/>
    <cellStyle name="40% - Accent3 13 3 5" xfId="9077"/>
    <cellStyle name="40% - Accent3 13 4" xfId="1246"/>
    <cellStyle name="40% - Accent3 13 4 2" xfId="3309"/>
    <cellStyle name="40% - Accent3 13 4 2 2" xfId="7472"/>
    <cellStyle name="40% - Accent3 13 4 2 2 2" xfId="15826"/>
    <cellStyle name="40% - Accent3 13 4 2 3" xfId="11664"/>
    <cellStyle name="40% - Accent3 13 4 3" xfId="5409"/>
    <cellStyle name="40% - Accent3 13 4 3 2" xfId="13763"/>
    <cellStyle name="40% - Accent3 13 4 4" xfId="9601"/>
    <cellStyle name="40% - Accent3 13 5" xfId="3310"/>
    <cellStyle name="40% - Accent3 13 5 2" xfId="7473"/>
    <cellStyle name="40% - Accent3 13 5 2 2" xfId="15827"/>
    <cellStyle name="40% - Accent3 13 5 3" xfId="11665"/>
    <cellStyle name="40% - Accent3 13 6" xfId="4373"/>
    <cellStyle name="40% - Accent3 13 6 2" xfId="12727"/>
    <cellStyle name="40% - Accent3 13 7" xfId="8565"/>
    <cellStyle name="40% - Accent3 14" xfId="221"/>
    <cellStyle name="40% - Accent3 14 2" xfId="463"/>
    <cellStyle name="40% - Accent3 14 2 2" xfId="976"/>
    <cellStyle name="40% - Accent3 14 2 2 2" xfId="2012"/>
    <cellStyle name="40% - Accent3 14 2 2 2 2" xfId="3311"/>
    <cellStyle name="40% - Accent3 14 2 2 2 2 2" xfId="7474"/>
    <cellStyle name="40% - Accent3 14 2 2 2 2 2 2" xfId="15828"/>
    <cellStyle name="40% - Accent3 14 2 2 2 2 3" xfId="11666"/>
    <cellStyle name="40% - Accent3 14 2 2 2 3" xfId="6175"/>
    <cellStyle name="40% - Accent3 14 2 2 2 3 2" xfId="14529"/>
    <cellStyle name="40% - Accent3 14 2 2 2 4" xfId="10367"/>
    <cellStyle name="40% - Accent3 14 2 2 3" xfId="3312"/>
    <cellStyle name="40% - Accent3 14 2 2 3 2" xfId="7475"/>
    <cellStyle name="40% - Accent3 14 2 2 3 2 2" xfId="15829"/>
    <cellStyle name="40% - Accent3 14 2 2 3 3" xfId="11667"/>
    <cellStyle name="40% - Accent3 14 2 2 4" xfId="5139"/>
    <cellStyle name="40% - Accent3 14 2 2 4 2" xfId="13493"/>
    <cellStyle name="40% - Accent3 14 2 2 5" xfId="9331"/>
    <cellStyle name="40% - Accent3 14 2 3" xfId="1500"/>
    <cellStyle name="40% - Accent3 14 2 3 2" xfId="3313"/>
    <cellStyle name="40% - Accent3 14 2 3 2 2" xfId="7476"/>
    <cellStyle name="40% - Accent3 14 2 3 2 2 2" xfId="15830"/>
    <cellStyle name="40% - Accent3 14 2 3 2 3" xfId="11668"/>
    <cellStyle name="40% - Accent3 14 2 3 3" xfId="5663"/>
    <cellStyle name="40% - Accent3 14 2 3 3 2" xfId="14017"/>
    <cellStyle name="40% - Accent3 14 2 3 4" xfId="9855"/>
    <cellStyle name="40% - Accent3 14 2 4" xfId="3314"/>
    <cellStyle name="40% - Accent3 14 2 4 2" xfId="7477"/>
    <cellStyle name="40% - Accent3 14 2 4 2 2" xfId="15831"/>
    <cellStyle name="40% - Accent3 14 2 4 3" xfId="11669"/>
    <cellStyle name="40% - Accent3 14 2 5" xfId="4627"/>
    <cellStyle name="40% - Accent3 14 2 5 2" xfId="12981"/>
    <cellStyle name="40% - Accent3 14 2 6" xfId="8819"/>
    <cellStyle name="40% - Accent3 14 3" xfId="736"/>
    <cellStyle name="40% - Accent3 14 3 2" xfId="1772"/>
    <cellStyle name="40% - Accent3 14 3 2 2" xfId="3315"/>
    <cellStyle name="40% - Accent3 14 3 2 2 2" xfId="7478"/>
    <cellStyle name="40% - Accent3 14 3 2 2 2 2" xfId="15832"/>
    <cellStyle name="40% - Accent3 14 3 2 2 3" xfId="11670"/>
    <cellStyle name="40% - Accent3 14 3 2 3" xfId="5935"/>
    <cellStyle name="40% - Accent3 14 3 2 3 2" xfId="14289"/>
    <cellStyle name="40% - Accent3 14 3 2 4" xfId="10127"/>
    <cellStyle name="40% - Accent3 14 3 3" xfId="3316"/>
    <cellStyle name="40% - Accent3 14 3 3 2" xfId="7479"/>
    <cellStyle name="40% - Accent3 14 3 3 2 2" xfId="15833"/>
    <cellStyle name="40% - Accent3 14 3 3 3" xfId="11671"/>
    <cellStyle name="40% - Accent3 14 3 4" xfId="4899"/>
    <cellStyle name="40% - Accent3 14 3 4 2" xfId="13253"/>
    <cellStyle name="40% - Accent3 14 3 5" xfId="9091"/>
    <cellStyle name="40% - Accent3 14 4" xfId="1260"/>
    <cellStyle name="40% - Accent3 14 4 2" xfId="3317"/>
    <cellStyle name="40% - Accent3 14 4 2 2" xfId="7480"/>
    <cellStyle name="40% - Accent3 14 4 2 2 2" xfId="15834"/>
    <cellStyle name="40% - Accent3 14 4 2 3" xfId="11672"/>
    <cellStyle name="40% - Accent3 14 4 3" xfId="5423"/>
    <cellStyle name="40% - Accent3 14 4 3 2" xfId="13777"/>
    <cellStyle name="40% - Accent3 14 4 4" xfId="9615"/>
    <cellStyle name="40% - Accent3 14 5" xfId="3318"/>
    <cellStyle name="40% - Accent3 14 5 2" xfId="7481"/>
    <cellStyle name="40% - Accent3 14 5 2 2" xfId="15835"/>
    <cellStyle name="40% - Accent3 14 5 3" xfId="11673"/>
    <cellStyle name="40% - Accent3 14 6" xfId="4387"/>
    <cellStyle name="40% - Accent3 14 6 2" xfId="12741"/>
    <cellStyle name="40% - Accent3 14 7" xfId="8579"/>
    <cellStyle name="40% - Accent3 15" xfId="235"/>
    <cellStyle name="40% - Accent3 15 2" xfId="477"/>
    <cellStyle name="40% - Accent3 15 2 2" xfId="990"/>
    <cellStyle name="40% - Accent3 15 2 2 2" xfId="2026"/>
    <cellStyle name="40% - Accent3 15 2 2 2 2" xfId="3319"/>
    <cellStyle name="40% - Accent3 15 2 2 2 2 2" xfId="7482"/>
    <cellStyle name="40% - Accent3 15 2 2 2 2 2 2" xfId="15836"/>
    <cellStyle name="40% - Accent3 15 2 2 2 2 3" xfId="11674"/>
    <cellStyle name="40% - Accent3 15 2 2 2 3" xfId="6189"/>
    <cellStyle name="40% - Accent3 15 2 2 2 3 2" xfId="14543"/>
    <cellStyle name="40% - Accent3 15 2 2 2 4" xfId="10381"/>
    <cellStyle name="40% - Accent3 15 2 2 3" xfId="3320"/>
    <cellStyle name="40% - Accent3 15 2 2 3 2" xfId="7483"/>
    <cellStyle name="40% - Accent3 15 2 2 3 2 2" xfId="15837"/>
    <cellStyle name="40% - Accent3 15 2 2 3 3" xfId="11675"/>
    <cellStyle name="40% - Accent3 15 2 2 4" xfId="5153"/>
    <cellStyle name="40% - Accent3 15 2 2 4 2" xfId="13507"/>
    <cellStyle name="40% - Accent3 15 2 2 5" xfId="9345"/>
    <cellStyle name="40% - Accent3 15 2 3" xfId="1514"/>
    <cellStyle name="40% - Accent3 15 2 3 2" xfId="3321"/>
    <cellStyle name="40% - Accent3 15 2 3 2 2" xfId="7484"/>
    <cellStyle name="40% - Accent3 15 2 3 2 2 2" xfId="15838"/>
    <cellStyle name="40% - Accent3 15 2 3 2 3" xfId="11676"/>
    <cellStyle name="40% - Accent3 15 2 3 3" xfId="5677"/>
    <cellStyle name="40% - Accent3 15 2 3 3 2" xfId="14031"/>
    <cellStyle name="40% - Accent3 15 2 3 4" xfId="9869"/>
    <cellStyle name="40% - Accent3 15 2 4" xfId="3322"/>
    <cellStyle name="40% - Accent3 15 2 4 2" xfId="7485"/>
    <cellStyle name="40% - Accent3 15 2 4 2 2" xfId="15839"/>
    <cellStyle name="40% - Accent3 15 2 4 3" xfId="11677"/>
    <cellStyle name="40% - Accent3 15 2 5" xfId="4641"/>
    <cellStyle name="40% - Accent3 15 2 5 2" xfId="12995"/>
    <cellStyle name="40% - Accent3 15 2 6" xfId="8833"/>
    <cellStyle name="40% - Accent3 15 3" xfId="750"/>
    <cellStyle name="40% - Accent3 15 3 2" xfId="1786"/>
    <cellStyle name="40% - Accent3 15 3 2 2" xfId="3323"/>
    <cellStyle name="40% - Accent3 15 3 2 2 2" xfId="7486"/>
    <cellStyle name="40% - Accent3 15 3 2 2 2 2" xfId="15840"/>
    <cellStyle name="40% - Accent3 15 3 2 2 3" xfId="11678"/>
    <cellStyle name="40% - Accent3 15 3 2 3" xfId="5949"/>
    <cellStyle name="40% - Accent3 15 3 2 3 2" xfId="14303"/>
    <cellStyle name="40% - Accent3 15 3 2 4" xfId="10141"/>
    <cellStyle name="40% - Accent3 15 3 3" xfId="3324"/>
    <cellStyle name="40% - Accent3 15 3 3 2" xfId="7487"/>
    <cellStyle name="40% - Accent3 15 3 3 2 2" xfId="15841"/>
    <cellStyle name="40% - Accent3 15 3 3 3" xfId="11679"/>
    <cellStyle name="40% - Accent3 15 3 4" xfId="4913"/>
    <cellStyle name="40% - Accent3 15 3 4 2" xfId="13267"/>
    <cellStyle name="40% - Accent3 15 3 5" xfId="9105"/>
    <cellStyle name="40% - Accent3 15 4" xfId="1274"/>
    <cellStyle name="40% - Accent3 15 4 2" xfId="3325"/>
    <cellStyle name="40% - Accent3 15 4 2 2" xfId="7488"/>
    <cellStyle name="40% - Accent3 15 4 2 2 2" xfId="15842"/>
    <cellStyle name="40% - Accent3 15 4 2 3" xfId="11680"/>
    <cellStyle name="40% - Accent3 15 4 3" xfId="5437"/>
    <cellStyle name="40% - Accent3 15 4 3 2" xfId="13791"/>
    <cellStyle name="40% - Accent3 15 4 4" xfId="9629"/>
    <cellStyle name="40% - Accent3 15 5" xfId="3326"/>
    <cellStyle name="40% - Accent3 15 5 2" xfId="7489"/>
    <cellStyle name="40% - Accent3 15 5 2 2" xfId="15843"/>
    <cellStyle name="40% - Accent3 15 5 3" xfId="11681"/>
    <cellStyle name="40% - Accent3 15 6" xfId="4401"/>
    <cellStyle name="40% - Accent3 15 6 2" xfId="12755"/>
    <cellStyle name="40% - Accent3 15 7" xfId="8593"/>
    <cellStyle name="40% - Accent3 16" xfId="249"/>
    <cellStyle name="40% - Accent3 16 2" xfId="491"/>
    <cellStyle name="40% - Accent3 16 2 2" xfId="1004"/>
    <cellStyle name="40% - Accent3 16 2 2 2" xfId="2040"/>
    <cellStyle name="40% - Accent3 16 2 2 2 2" xfId="3327"/>
    <cellStyle name="40% - Accent3 16 2 2 2 2 2" xfId="7490"/>
    <cellStyle name="40% - Accent3 16 2 2 2 2 2 2" xfId="15844"/>
    <cellStyle name="40% - Accent3 16 2 2 2 2 3" xfId="11682"/>
    <cellStyle name="40% - Accent3 16 2 2 2 3" xfId="6203"/>
    <cellStyle name="40% - Accent3 16 2 2 2 3 2" xfId="14557"/>
    <cellStyle name="40% - Accent3 16 2 2 2 4" xfId="10395"/>
    <cellStyle name="40% - Accent3 16 2 2 3" xfId="3328"/>
    <cellStyle name="40% - Accent3 16 2 2 3 2" xfId="7491"/>
    <cellStyle name="40% - Accent3 16 2 2 3 2 2" xfId="15845"/>
    <cellStyle name="40% - Accent3 16 2 2 3 3" xfId="11683"/>
    <cellStyle name="40% - Accent3 16 2 2 4" xfId="5167"/>
    <cellStyle name="40% - Accent3 16 2 2 4 2" xfId="13521"/>
    <cellStyle name="40% - Accent3 16 2 2 5" xfId="9359"/>
    <cellStyle name="40% - Accent3 16 2 3" xfId="1528"/>
    <cellStyle name="40% - Accent3 16 2 3 2" xfId="3329"/>
    <cellStyle name="40% - Accent3 16 2 3 2 2" xfId="7492"/>
    <cellStyle name="40% - Accent3 16 2 3 2 2 2" xfId="15846"/>
    <cellStyle name="40% - Accent3 16 2 3 2 3" xfId="11684"/>
    <cellStyle name="40% - Accent3 16 2 3 3" xfId="5691"/>
    <cellStyle name="40% - Accent3 16 2 3 3 2" xfId="14045"/>
    <cellStyle name="40% - Accent3 16 2 3 4" xfId="9883"/>
    <cellStyle name="40% - Accent3 16 2 4" xfId="3330"/>
    <cellStyle name="40% - Accent3 16 2 4 2" xfId="7493"/>
    <cellStyle name="40% - Accent3 16 2 4 2 2" xfId="15847"/>
    <cellStyle name="40% - Accent3 16 2 4 3" xfId="11685"/>
    <cellStyle name="40% - Accent3 16 2 5" xfId="4655"/>
    <cellStyle name="40% - Accent3 16 2 5 2" xfId="13009"/>
    <cellStyle name="40% - Accent3 16 2 6" xfId="8847"/>
    <cellStyle name="40% - Accent3 16 3" xfId="764"/>
    <cellStyle name="40% - Accent3 16 3 2" xfId="1800"/>
    <cellStyle name="40% - Accent3 16 3 2 2" xfId="3331"/>
    <cellStyle name="40% - Accent3 16 3 2 2 2" xfId="7494"/>
    <cellStyle name="40% - Accent3 16 3 2 2 2 2" xfId="15848"/>
    <cellStyle name="40% - Accent3 16 3 2 2 3" xfId="11686"/>
    <cellStyle name="40% - Accent3 16 3 2 3" xfId="5963"/>
    <cellStyle name="40% - Accent3 16 3 2 3 2" xfId="14317"/>
    <cellStyle name="40% - Accent3 16 3 2 4" xfId="10155"/>
    <cellStyle name="40% - Accent3 16 3 3" xfId="3332"/>
    <cellStyle name="40% - Accent3 16 3 3 2" xfId="7495"/>
    <cellStyle name="40% - Accent3 16 3 3 2 2" xfId="15849"/>
    <cellStyle name="40% - Accent3 16 3 3 3" xfId="11687"/>
    <cellStyle name="40% - Accent3 16 3 4" xfId="4927"/>
    <cellStyle name="40% - Accent3 16 3 4 2" xfId="13281"/>
    <cellStyle name="40% - Accent3 16 3 5" xfId="9119"/>
    <cellStyle name="40% - Accent3 16 4" xfId="1288"/>
    <cellStyle name="40% - Accent3 16 4 2" xfId="3333"/>
    <cellStyle name="40% - Accent3 16 4 2 2" xfId="7496"/>
    <cellStyle name="40% - Accent3 16 4 2 2 2" xfId="15850"/>
    <cellStyle name="40% - Accent3 16 4 2 3" xfId="11688"/>
    <cellStyle name="40% - Accent3 16 4 3" xfId="5451"/>
    <cellStyle name="40% - Accent3 16 4 3 2" xfId="13805"/>
    <cellStyle name="40% - Accent3 16 4 4" xfId="9643"/>
    <cellStyle name="40% - Accent3 16 5" xfId="3334"/>
    <cellStyle name="40% - Accent3 16 5 2" xfId="7497"/>
    <cellStyle name="40% - Accent3 16 5 2 2" xfId="15851"/>
    <cellStyle name="40% - Accent3 16 5 3" xfId="11689"/>
    <cellStyle name="40% - Accent3 16 6" xfId="4415"/>
    <cellStyle name="40% - Accent3 16 6 2" xfId="12769"/>
    <cellStyle name="40% - Accent3 16 7" xfId="8607"/>
    <cellStyle name="40% - Accent3 17" xfId="265"/>
    <cellStyle name="40% - Accent3 17 2" xfId="505"/>
    <cellStyle name="40% - Accent3 17 2 2" xfId="1018"/>
    <cellStyle name="40% - Accent3 17 2 2 2" xfId="2054"/>
    <cellStyle name="40% - Accent3 17 2 2 2 2" xfId="3335"/>
    <cellStyle name="40% - Accent3 17 2 2 2 2 2" xfId="7498"/>
    <cellStyle name="40% - Accent3 17 2 2 2 2 2 2" xfId="15852"/>
    <cellStyle name="40% - Accent3 17 2 2 2 2 3" xfId="11690"/>
    <cellStyle name="40% - Accent3 17 2 2 2 3" xfId="6217"/>
    <cellStyle name="40% - Accent3 17 2 2 2 3 2" xfId="14571"/>
    <cellStyle name="40% - Accent3 17 2 2 2 4" xfId="10409"/>
    <cellStyle name="40% - Accent3 17 2 2 3" xfId="3336"/>
    <cellStyle name="40% - Accent3 17 2 2 3 2" xfId="7499"/>
    <cellStyle name="40% - Accent3 17 2 2 3 2 2" xfId="15853"/>
    <cellStyle name="40% - Accent3 17 2 2 3 3" xfId="11691"/>
    <cellStyle name="40% - Accent3 17 2 2 4" xfId="5181"/>
    <cellStyle name="40% - Accent3 17 2 2 4 2" xfId="13535"/>
    <cellStyle name="40% - Accent3 17 2 2 5" xfId="9373"/>
    <cellStyle name="40% - Accent3 17 2 3" xfId="1542"/>
    <cellStyle name="40% - Accent3 17 2 3 2" xfId="3337"/>
    <cellStyle name="40% - Accent3 17 2 3 2 2" xfId="7500"/>
    <cellStyle name="40% - Accent3 17 2 3 2 2 2" xfId="15854"/>
    <cellStyle name="40% - Accent3 17 2 3 2 3" xfId="11692"/>
    <cellStyle name="40% - Accent3 17 2 3 3" xfId="5705"/>
    <cellStyle name="40% - Accent3 17 2 3 3 2" xfId="14059"/>
    <cellStyle name="40% - Accent3 17 2 3 4" xfId="9897"/>
    <cellStyle name="40% - Accent3 17 2 4" xfId="3338"/>
    <cellStyle name="40% - Accent3 17 2 4 2" xfId="7501"/>
    <cellStyle name="40% - Accent3 17 2 4 2 2" xfId="15855"/>
    <cellStyle name="40% - Accent3 17 2 4 3" xfId="11693"/>
    <cellStyle name="40% - Accent3 17 2 5" xfId="4669"/>
    <cellStyle name="40% - Accent3 17 2 5 2" xfId="13023"/>
    <cellStyle name="40% - Accent3 17 2 6" xfId="8861"/>
    <cellStyle name="40% - Accent3 17 3" xfId="778"/>
    <cellStyle name="40% - Accent3 17 3 2" xfId="1814"/>
    <cellStyle name="40% - Accent3 17 3 2 2" xfId="3339"/>
    <cellStyle name="40% - Accent3 17 3 2 2 2" xfId="7502"/>
    <cellStyle name="40% - Accent3 17 3 2 2 2 2" xfId="15856"/>
    <cellStyle name="40% - Accent3 17 3 2 2 3" xfId="11694"/>
    <cellStyle name="40% - Accent3 17 3 2 3" xfId="5977"/>
    <cellStyle name="40% - Accent3 17 3 2 3 2" xfId="14331"/>
    <cellStyle name="40% - Accent3 17 3 2 4" xfId="10169"/>
    <cellStyle name="40% - Accent3 17 3 3" xfId="3340"/>
    <cellStyle name="40% - Accent3 17 3 3 2" xfId="7503"/>
    <cellStyle name="40% - Accent3 17 3 3 2 2" xfId="15857"/>
    <cellStyle name="40% - Accent3 17 3 3 3" xfId="11695"/>
    <cellStyle name="40% - Accent3 17 3 4" xfId="4941"/>
    <cellStyle name="40% - Accent3 17 3 4 2" xfId="13295"/>
    <cellStyle name="40% - Accent3 17 3 5" xfId="9133"/>
    <cellStyle name="40% - Accent3 17 4" xfId="1302"/>
    <cellStyle name="40% - Accent3 17 4 2" xfId="3341"/>
    <cellStyle name="40% - Accent3 17 4 2 2" xfId="7504"/>
    <cellStyle name="40% - Accent3 17 4 2 2 2" xfId="15858"/>
    <cellStyle name="40% - Accent3 17 4 2 3" xfId="11696"/>
    <cellStyle name="40% - Accent3 17 4 3" xfId="5465"/>
    <cellStyle name="40% - Accent3 17 4 3 2" xfId="13819"/>
    <cellStyle name="40% - Accent3 17 4 4" xfId="9657"/>
    <cellStyle name="40% - Accent3 17 5" xfId="3342"/>
    <cellStyle name="40% - Accent3 17 5 2" xfId="7505"/>
    <cellStyle name="40% - Accent3 17 5 2 2" xfId="15859"/>
    <cellStyle name="40% - Accent3 17 5 3" xfId="11697"/>
    <cellStyle name="40% - Accent3 17 6" xfId="4429"/>
    <cellStyle name="40% - Accent3 17 6 2" xfId="12783"/>
    <cellStyle name="40% - Accent3 17 7" xfId="8621"/>
    <cellStyle name="40% - Accent3 18" xfId="280"/>
    <cellStyle name="40% - Accent3 18 2" xfId="793"/>
    <cellStyle name="40% - Accent3 18 2 2" xfId="1829"/>
    <cellStyle name="40% - Accent3 18 2 2 2" xfId="3343"/>
    <cellStyle name="40% - Accent3 18 2 2 2 2" xfId="7506"/>
    <cellStyle name="40% - Accent3 18 2 2 2 2 2" xfId="15860"/>
    <cellStyle name="40% - Accent3 18 2 2 2 3" xfId="11698"/>
    <cellStyle name="40% - Accent3 18 2 2 3" xfId="5992"/>
    <cellStyle name="40% - Accent3 18 2 2 3 2" xfId="14346"/>
    <cellStyle name="40% - Accent3 18 2 2 4" xfId="10184"/>
    <cellStyle name="40% - Accent3 18 2 3" xfId="3344"/>
    <cellStyle name="40% - Accent3 18 2 3 2" xfId="7507"/>
    <cellStyle name="40% - Accent3 18 2 3 2 2" xfId="15861"/>
    <cellStyle name="40% - Accent3 18 2 3 3" xfId="11699"/>
    <cellStyle name="40% - Accent3 18 2 4" xfId="4956"/>
    <cellStyle name="40% - Accent3 18 2 4 2" xfId="13310"/>
    <cellStyle name="40% - Accent3 18 2 5" xfId="9148"/>
    <cellStyle name="40% - Accent3 18 3" xfId="1317"/>
    <cellStyle name="40% - Accent3 18 3 2" xfId="3345"/>
    <cellStyle name="40% - Accent3 18 3 2 2" xfId="7508"/>
    <cellStyle name="40% - Accent3 18 3 2 2 2" xfId="15862"/>
    <cellStyle name="40% - Accent3 18 3 2 3" xfId="11700"/>
    <cellStyle name="40% - Accent3 18 3 3" xfId="5480"/>
    <cellStyle name="40% - Accent3 18 3 3 2" xfId="13834"/>
    <cellStyle name="40% - Accent3 18 3 4" xfId="9672"/>
    <cellStyle name="40% - Accent3 18 4" xfId="3346"/>
    <cellStyle name="40% - Accent3 18 4 2" xfId="7509"/>
    <cellStyle name="40% - Accent3 18 4 2 2" xfId="15863"/>
    <cellStyle name="40% - Accent3 18 4 3" xfId="11701"/>
    <cellStyle name="40% - Accent3 18 5" xfId="4444"/>
    <cellStyle name="40% - Accent3 18 5 2" xfId="12798"/>
    <cellStyle name="40% - Accent3 18 6" xfId="8636"/>
    <cellStyle name="40% - Accent3 19" xfId="521"/>
    <cellStyle name="40% - Accent3 19 2" xfId="1034"/>
    <cellStyle name="40% - Accent3 19 2 2" xfId="2070"/>
    <cellStyle name="40% - Accent3 19 2 2 2" xfId="3347"/>
    <cellStyle name="40% - Accent3 19 2 2 2 2" xfId="7510"/>
    <cellStyle name="40% - Accent3 19 2 2 2 2 2" xfId="15864"/>
    <cellStyle name="40% - Accent3 19 2 2 2 3" xfId="11702"/>
    <cellStyle name="40% - Accent3 19 2 2 3" xfId="6233"/>
    <cellStyle name="40% - Accent3 19 2 2 3 2" xfId="14587"/>
    <cellStyle name="40% - Accent3 19 2 2 4" xfId="10425"/>
    <cellStyle name="40% - Accent3 19 2 3" xfId="3348"/>
    <cellStyle name="40% - Accent3 19 2 3 2" xfId="7511"/>
    <cellStyle name="40% - Accent3 19 2 3 2 2" xfId="15865"/>
    <cellStyle name="40% - Accent3 19 2 3 3" xfId="11703"/>
    <cellStyle name="40% - Accent3 19 2 4" xfId="5197"/>
    <cellStyle name="40% - Accent3 19 2 4 2" xfId="13551"/>
    <cellStyle name="40% - Accent3 19 2 5" xfId="9389"/>
    <cellStyle name="40% - Accent3 19 3" xfId="1558"/>
    <cellStyle name="40% - Accent3 19 3 2" xfId="3349"/>
    <cellStyle name="40% - Accent3 19 3 2 2" xfId="7512"/>
    <cellStyle name="40% - Accent3 19 3 2 2 2" xfId="15866"/>
    <cellStyle name="40% - Accent3 19 3 2 3" xfId="11704"/>
    <cellStyle name="40% - Accent3 19 3 3" xfId="5721"/>
    <cellStyle name="40% - Accent3 19 3 3 2" xfId="14075"/>
    <cellStyle name="40% - Accent3 19 3 4" xfId="9913"/>
    <cellStyle name="40% - Accent3 19 4" xfId="3350"/>
    <cellStyle name="40% - Accent3 19 4 2" xfId="7513"/>
    <cellStyle name="40% - Accent3 19 4 2 2" xfId="15867"/>
    <cellStyle name="40% - Accent3 19 4 3" xfId="11705"/>
    <cellStyle name="40% - Accent3 19 5" xfId="4685"/>
    <cellStyle name="40% - Accent3 19 5 2" xfId="13039"/>
    <cellStyle name="40% - Accent3 19 6" xfId="8877"/>
    <cellStyle name="40% - Accent3 2" xfId="50"/>
    <cellStyle name="40% - Accent3 2 2" xfId="293"/>
    <cellStyle name="40% - Accent3 2 2 2" xfId="806"/>
    <cellStyle name="40% - Accent3 2 2 2 2" xfId="1842"/>
    <cellStyle name="40% - Accent3 2 2 2 2 2" xfId="3351"/>
    <cellStyle name="40% - Accent3 2 2 2 2 2 2" xfId="7514"/>
    <cellStyle name="40% - Accent3 2 2 2 2 2 2 2" xfId="15868"/>
    <cellStyle name="40% - Accent3 2 2 2 2 2 3" xfId="11706"/>
    <cellStyle name="40% - Accent3 2 2 2 2 3" xfId="6005"/>
    <cellStyle name="40% - Accent3 2 2 2 2 3 2" xfId="14359"/>
    <cellStyle name="40% - Accent3 2 2 2 2 4" xfId="10197"/>
    <cellStyle name="40% - Accent3 2 2 2 3" xfId="3352"/>
    <cellStyle name="40% - Accent3 2 2 2 3 2" xfId="7515"/>
    <cellStyle name="40% - Accent3 2 2 2 3 2 2" xfId="15869"/>
    <cellStyle name="40% - Accent3 2 2 2 3 3" xfId="11707"/>
    <cellStyle name="40% - Accent3 2 2 2 4" xfId="4969"/>
    <cellStyle name="40% - Accent3 2 2 2 4 2" xfId="13323"/>
    <cellStyle name="40% - Accent3 2 2 2 5" xfId="9161"/>
    <cellStyle name="40% - Accent3 2 2 3" xfId="1330"/>
    <cellStyle name="40% - Accent3 2 2 3 2" xfId="3353"/>
    <cellStyle name="40% - Accent3 2 2 3 2 2" xfId="7516"/>
    <cellStyle name="40% - Accent3 2 2 3 2 2 2" xfId="15870"/>
    <cellStyle name="40% - Accent3 2 2 3 2 3" xfId="11708"/>
    <cellStyle name="40% - Accent3 2 2 3 3" xfId="5493"/>
    <cellStyle name="40% - Accent3 2 2 3 3 2" xfId="13847"/>
    <cellStyle name="40% - Accent3 2 2 3 4" xfId="9685"/>
    <cellStyle name="40% - Accent3 2 2 4" xfId="3354"/>
    <cellStyle name="40% - Accent3 2 2 4 2" xfId="7517"/>
    <cellStyle name="40% - Accent3 2 2 4 2 2" xfId="15871"/>
    <cellStyle name="40% - Accent3 2 2 4 3" xfId="11709"/>
    <cellStyle name="40% - Accent3 2 2 5" xfId="4457"/>
    <cellStyle name="40% - Accent3 2 2 5 2" xfId="12811"/>
    <cellStyle name="40% - Accent3 2 2 6" xfId="8649"/>
    <cellStyle name="40% - Accent3 2 3" xfId="566"/>
    <cellStyle name="40% - Accent3 2 3 2" xfId="1602"/>
    <cellStyle name="40% - Accent3 2 3 2 2" xfId="3355"/>
    <cellStyle name="40% - Accent3 2 3 2 2 2" xfId="7518"/>
    <cellStyle name="40% - Accent3 2 3 2 2 2 2" xfId="15872"/>
    <cellStyle name="40% - Accent3 2 3 2 2 3" xfId="11710"/>
    <cellStyle name="40% - Accent3 2 3 2 3" xfId="5765"/>
    <cellStyle name="40% - Accent3 2 3 2 3 2" xfId="14119"/>
    <cellStyle name="40% - Accent3 2 3 2 4" xfId="9957"/>
    <cellStyle name="40% - Accent3 2 3 3" xfId="3356"/>
    <cellStyle name="40% - Accent3 2 3 3 2" xfId="7519"/>
    <cellStyle name="40% - Accent3 2 3 3 2 2" xfId="15873"/>
    <cellStyle name="40% - Accent3 2 3 3 3" xfId="11711"/>
    <cellStyle name="40% - Accent3 2 3 4" xfId="4729"/>
    <cellStyle name="40% - Accent3 2 3 4 2" xfId="13083"/>
    <cellStyle name="40% - Accent3 2 3 5" xfId="8921"/>
    <cellStyle name="40% - Accent3 2 4" xfId="1090"/>
    <cellStyle name="40% - Accent3 2 4 2" xfId="3357"/>
    <cellStyle name="40% - Accent3 2 4 2 2" xfId="7520"/>
    <cellStyle name="40% - Accent3 2 4 2 2 2" xfId="15874"/>
    <cellStyle name="40% - Accent3 2 4 2 3" xfId="11712"/>
    <cellStyle name="40% - Accent3 2 4 3" xfId="5253"/>
    <cellStyle name="40% - Accent3 2 4 3 2" xfId="13607"/>
    <cellStyle name="40% - Accent3 2 4 4" xfId="9445"/>
    <cellStyle name="40% - Accent3 2 5" xfId="3358"/>
    <cellStyle name="40% - Accent3 2 5 2" xfId="7521"/>
    <cellStyle name="40% - Accent3 2 5 2 2" xfId="15875"/>
    <cellStyle name="40% - Accent3 2 5 3" xfId="11713"/>
    <cellStyle name="40% - Accent3 2 6" xfId="4217"/>
    <cellStyle name="40% - Accent3 2 6 2" xfId="12571"/>
    <cellStyle name="40% - Accent3 2 7" xfId="8409"/>
    <cellStyle name="40% - Accent3 20" xfId="535"/>
    <cellStyle name="40% - Accent3 20 2" xfId="1048"/>
    <cellStyle name="40% - Accent3 20 2 2" xfId="2084"/>
    <cellStyle name="40% - Accent3 20 2 2 2" xfId="3359"/>
    <cellStyle name="40% - Accent3 20 2 2 2 2" xfId="7522"/>
    <cellStyle name="40% - Accent3 20 2 2 2 2 2" xfId="15876"/>
    <cellStyle name="40% - Accent3 20 2 2 2 3" xfId="11714"/>
    <cellStyle name="40% - Accent3 20 2 2 3" xfId="6247"/>
    <cellStyle name="40% - Accent3 20 2 2 3 2" xfId="14601"/>
    <cellStyle name="40% - Accent3 20 2 2 4" xfId="10439"/>
    <cellStyle name="40% - Accent3 20 2 3" xfId="3360"/>
    <cellStyle name="40% - Accent3 20 2 3 2" xfId="7523"/>
    <cellStyle name="40% - Accent3 20 2 3 2 2" xfId="15877"/>
    <cellStyle name="40% - Accent3 20 2 3 3" xfId="11715"/>
    <cellStyle name="40% - Accent3 20 2 4" xfId="5211"/>
    <cellStyle name="40% - Accent3 20 2 4 2" xfId="13565"/>
    <cellStyle name="40% - Accent3 20 2 5" xfId="9403"/>
    <cellStyle name="40% - Accent3 20 3" xfId="1572"/>
    <cellStyle name="40% - Accent3 20 3 2" xfId="3361"/>
    <cellStyle name="40% - Accent3 20 3 2 2" xfId="7524"/>
    <cellStyle name="40% - Accent3 20 3 2 2 2" xfId="15878"/>
    <cellStyle name="40% - Accent3 20 3 2 3" xfId="11716"/>
    <cellStyle name="40% - Accent3 20 3 3" xfId="5735"/>
    <cellStyle name="40% - Accent3 20 3 3 2" xfId="14089"/>
    <cellStyle name="40% - Accent3 20 3 4" xfId="9927"/>
    <cellStyle name="40% - Accent3 20 4" xfId="3362"/>
    <cellStyle name="40% - Accent3 20 4 2" xfId="7525"/>
    <cellStyle name="40% - Accent3 20 4 2 2" xfId="15879"/>
    <cellStyle name="40% - Accent3 20 4 3" xfId="11717"/>
    <cellStyle name="40% - Accent3 20 5" xfId="4699"/>
    <cellStyle name="40% - Accent3 20 5 2" xfId="13053"/>
    <cellStyle name="40% - Accent3 20 6" xfId="8891"/>
    <cellStyle name="40% - Accent3 21" xfId="1062"/>
    <cellStyle name="40% - Accent3 21 2" xfId="2098"/>
    <cellStyle name="40% - Accent3 21 2 2" xfId="3363"/>
    <cellStyle name="40% - Accent3 21 2 2 2" xfId="7526"/>
    <cellStyle name="40% - Accent3 21 2 2 2 2" xfId="15880"/>
    <cellStyle name="40% - Accent3 21 2 2 3" xfId="11718"/>
    <cellStyle name="40% - Accent3 21 2 3" xfId="6261"/>
    <cellStyle name="40% - Accent3 21 2 3 2" xfId="14615"/>
    <cellStyle name="40% - Accent3 21 2 4" xfId="10453"/>
    <cellStyle name="40% - Accent3 21 3" xfId="3364"/>
    <cellStyle name="40% - Accent3 21 3 2" xfId="7527"/>
    <cellStyle name="40% - Accent3 21 3 2 2" xfId="15881"/>
    <cellStyle name="40% - Accent3 21 3 3" xfId="11719"/>
    <cellStyle name="40% - Accent3 21 4" xfId="5225"/>
    <cellStyle name="40% - Accent3 21 4 2" xfId="13579"/>
    <cellStyle name="40% - Accent3 21 5" xfId="9417"/>
    <cellStyle name="40% - Accent3 22" xfId="549"/>
    <cellStyle name="40% - Accent3 22 2" xfId="1586"/>
    <cellStyle name="40% - Accent3 22 2 2" xfId="3365"/>
    <cellStyle name="40% - Accent3 22 2 2 2" xfId="7528"/>
    <cellStyle name="40% - Accent3 22 2 2 2 2" xfId="15882"/>
    <cellStyle name="40% - Accent3 22 2 2 3" xfId="11720"/>
    <cellStyle name="40% - Accent3 22 2 3" xfId="5749"/>
    <cellStyle name="40% - Accent3 22 2 3 2" xfId="14103"/>
    <cellStyle name="40% - Accent3 22 2 4" xfId="9941"/>
    <cellStyle name="40% - Accent3 22 3" xfId="3366"/>
    <cellStyle name="40% - Accent3 22 3 2" xfId="7529"/>
    <cellStyle name="40% - Accent3 22 3 2 2" xfId="15883"/>
    <cellStyle name="40% - Accent3 22 3 3" xfId="11721"/>
    <cellStyle name="40% - Accent3 22 4" xfId="4713"/>
    <cellStyle name="40% - Accent3 22 4 2" xfId="13067"/>
    <cellStyle name="40% - Accent3 22 5" xfId="8905"/>
    <cellStyle name="40% - Accent3 23" xfId="1077"/>
    <cellStyle name="40% - Accent3 23 2" xfId="3367"/>
    <cellStyle name="40% - Accent3 23 2 2" xfId="7530"/>
    <cellStyle name="40% - Accent3 23 2 2 2" xfId="15884"/>
    <cellStyle name="40% - Accent3 23 2 3" xfId="11722"/>
    <cellStyle name="40% - Accent3 23 3" xfId="5240"/>
    <cellStyle name="40% - Accent3 23 3 2" xfId="13594"/>
    <cellStyle name="40% - Accent3 23 4" xfId="9432"/>
    <cellStyle name="40% - Accent3 24" xfId="2112"/>
    <cellStyle name="40% - Accent3 24 2" xfId="6275"/>
    <cellStyle name="40% - Accent3 24 2 2" xfId="14629"/>
    <cellStyle name="40% - Accent3 24 3" xfId="10467"/>
    <cellStyle name="40% - Accent3 25" xfId="4187"/>
    <cellStyle name="40% - Accent3 25 2" xfId="8350"/>
    <cellStyle name="40% - Accent3 25 2 2" xfId="16704"/>
    <cellStyle name="40% - Accent3 25 3" xfId="12542"/>
    <cellStyle name="40% - Accent3 26" xfId="4200"/>
    <cellStyle name="40% - Accent3 26 2" xfId="12555"/>
    <cellStyle name="40% - Accent3 27" xfId="8364"/>
    <cellStyle name="40% - Accent3 27 2" xfId="16718"/>
    <cellStyle name="40% - Accent3 28" xfId="8378"/>
    <cellStyle name="40% - Accent3 28 2" xfId="16732"/>
    <cellStyle name="40% - Accent3 29" xfId="8392"/>
    <cellStyle name="40% - Accent3 3" xfId="64"/>
    <cellStyle name="40% - Accent3 3 2" xfId="307"/>
    <cellStyle name="40% - Accent3 3 2 2" xfId="820"/>
    <cellStyle name="40% - Accent3 3 2 2 2" xfId="1856"/>
    <cellStyle name="40% - Accent3 3 2 2 2 2" xfId="3368"/>
    <cellStyle name="40% - Accent3 3 2 2 2 2 2" xfId="7531"/>
    <cellStyle name="40% - Accent3 3 2 2 2 2 2 2" xfId="15885"/>
    <cellStyle name="40% - Accent3 3 2 2 2 2 3" xfId="11723"/>
    <cellStyle name="40% - Accent3 3 2 2 2 3" xfId="6019"/>
    <cellStyle name="40% - Accent3 3 2 2 2 3 2" xfId="14373"/>
    <cellStyle name="40% - Accent3 3 2 2 2 4" xfId="10211"/>
    <cellStyle name="40% - Accent3 3 2 2 3" xfId="3369"/>
    <cellStyle name="40% - Accent3 3 2 2 3 2" xfId="7532"/>
    <cellStyle name="40% - Accent3 3 2 2 3 2 2" xfId="15886"/>
    <cellStyle name="40% - Accent3 3 2 2 3 3" xfId="11724"/>
    <cellStyle name="40% - Accent3 3 2 2 4" xfId="4983"/>
    <cellStyle name="40% - Accent3 3 2 2 4 2" xfId="13337"/>
    <cellStyle name="40% - Accent3 3 2 2 5" xfId="9175"/>
    <cellStyle name="40% - Accent3 3 2 3" xfId="1344"/>
    <cellStyle name="40% - Accent3 3 2 3 2" xfId="3370"/>
    <cellStyle name="40% - Accent3 3 2 3 2 2" xfId="7533"/>
    <cellStyle name="40% - Accent3 3 2 3 2 2 2" xfId="15887"/>
    <cellStyle name="40% - Accent3 3 2 3 2 3" xfId="11725"/>
    <cellStyle name="40% - Accent3 3 2 3 3" xfId="5507"/>
    <cellStyle name="40% - Accent3 3 2 3 3 2" xfId="13861"/>
    <cellStyle name="40% - Accent3 3 2 3 4" xfId="9699"/>
    <cellStyle name="40% - Accent3 3 2 4" xfId="3371"/>
    <cellStyle name="40% - Accent3 3 2 4 2" xfId="7534"/>
    <cellStyle name="40% - Accent3 3 2 4 2 2" xfId="15888"/>
    <cellStyle name="40% - Accent3 3 2 4 3" xfId="11726"/>
    <cellStyle name="40% - Accent3 3 2 5" xfId="4471"/>
    <cellStyle name="40% - Accent3 3 2 5 2" xfId="12825"/>
    <cellStyle name="40% - Accent3 3 2 6" xfId="8663"/>
    <cellStyle name="40% - Accent3 3 3" xfId="580"/>
    <cellStyle name="40% - Accent3 3 3 2" xfId="1616"/>
    <cellStyle name="40% - Accent3 3 3 2 2" xfId="3372"/>
    <cellStyle name="40% - Accent3 3 3 2 2 2" xfId="7535"/>
    <cellStyle name="40% - Accent3 3 3 2 2 2 2" xfId="15889"/>
    <cellStyle name="40% - Accent3 3 3 2 2 3" xfId="11727"/>
    <cellStyle name="40% - Accent3 3 3 2 3" xfId="5779"/>
    <cellStyle name="40% - Accent3 3 3 2 3 2" xfId="14133"/>
    <cellStyle name="40% - Accent3 3 3 2 4" xfId="9971"/>
    <cellStyle name="40% - Accent3 3 3 3" xfId="3373"/>
    <cellStyle name="40% - Accent3 3 3 3 2" xfId="7536"/>
    <cellStyle name="40% - Accent3 3 3 3 2 2" xfId="15890"/>
    <cellStyle name="40% - Accent3 3 3 3 3" xfId="11728"/>
    <cellStyle name="40% - Accent3 3 3 4" xfId="4743"/>
    <cellStyle name="40% - Accent3 3 3 4 2" xfId="13097"/>
    <cellStyle name="40% - Accent3 3 3 5" xfId="8935"/>
    <cellStyle name="40% - Accent3 3 4" xfId="1104"/>
    <cellStyle name="40% - Accent3 3 4 2" xfId="3374"/>
    <cellStyle name="40% - Accent3 3 4 2 2" xfId="7537"/>
    <cellStyle name="40% - Accent3 3 4 2 2 2" xfId="15891"/>
    <cellStyle name="40% - Accent3 3 4 2 3" xfId="11729"/>
    <cellStyle name="40% - Accent3 3 4 3" xfId="5267"/>
    <cellStyle name="40% - Accent3 3 4 3 2" xfId="13621"/>
    <cellStyle name="40% - Accent3 3 4 4" xfId="9459"/>
    <cellStyle name="40% - Accent3 3 5" xfId="3375"/>
    <cellStyle name="40% - Accent3 3 5 2" xfId="7538"/>
    <cellStyle name="40% - Accent3 3 5 2 2" xfId="15892"/>
    <cellStyle name="40% - Accent3 3 5 3" xfId="11730"/>
    <cellStyle name="40% - Accent3 3 6" xfId="4231"/>
    <cellStyle name="40% - Accent3 3 6 2" xfId="12585"/>
    <cellStyle name="40% - Accent3 3 7" xfId="8423"/>
    <cellStyle name="40% - Accent3 4" xfId="78"/>
    <cellStyle name="40% - Accent3 4 2" xfId="321"/>
    <cellStyle name="40% - Accent3 4 2 2" xfId="834"/>
    <cellStyle name="40% - Accent3 4 2 2 2" xfId="1870"/>
    <cellStyle name="40% - Accent3 4 2 2 2 2" xfId="3376"/>
    <cellStyle name="40% - Accent3 4 2 2 2 2 2" xfId="7539"/>
    <cellStyle name="40% - Accent3 4 2 2 2 2 2 2" xfId="15893"/>
    <cellStyle name="40% - Accent3 4 2 2 2 2 3" xfId="11731"/>
    <cellStyle name="40% - Accent3 4 2 2 2 3" xfId="6033"/>
    <cellStyle name="40% - Accent3 4 2 2 2 3 2" xfId="14387"/>
    <cellStyle name="40% - Accent3 4 2 2 2 4" xfId="10225"/>
    <cellStyle name="40% - Accent3 4 2 2 3" xfId="3377"/>
    <cellStyle name="40% - Accent3 4 2 2 3 2" xfId="7540"/>
    <cellStyle name="40% - Accent3 4 2 2 3 2 2" xfId="15894"/>
    <cellStyle name="40% - Accent3 4 2 2 3 3" xfId="11732"/>
    <cellStyle name="40% - Accent3 4 2 2 4" xfId="4997"/>
    <cellStyle name="40% - Accent3 4 2 2 4 2" xfId="13351"/>
    <cellStyle name="40% - Accent3 4 2 2 5" xfId="9189"/>
    <cellStyle name="40% - Accent3 4 2 3" xfId="1358"/>
    <cellStyle name="40% - Accent3 4 2 3 2" xfId="3378"/>
    <cellStyle name="40% - Accent3 4 2 3 2 2" xfId="7541"/>
    <cellStyle name="40% - Accent3 4 2 3 2 2 2" xfId="15895"/>
    <cellStyle name="40% - Accent3 4 2 3 2 3" xfId="11733"/>
    <cellStyle name="40% - Accent3 4 2 3 3" xfId="5521"/>
    <cellStyle name="40% - Accent3 4 2 3 3 2" xfId="13875"/>
    <cellStyle name="40% - Accent3 4 2 3 4" xfId="9713"/>
    <cellStyle name="40% - Accent3 4 2 4" xfId="3379"/>
    <cellStyle name="40% - Accent3 4 2 4 2" xfId="7542"/>
    <cellStyle name="40% - Accent3 4 2 4 2 2" xfId="15896"/>
    <cellStyle name="40% - Accent3 4 2 4 3" xfId="11734"/>
    <cellStyle name="40% - Accent3 4 2 5" xfId="4485"/>
    <cellStyle name="40% - Accent3 4 2 5 2" xfId="12839"/>
    <cellStyle name="40% - Accent3 4 2 6" xfId="8677"/>
    <cellStyle name="40% - Accent3 4 3" xfId="594"/>
    <cellStyle name="40% - Accent3 4 3 2" xfId="1630"/>
    <cellStyle name="40% - Accent3 4 3 2 2" xfId="3380"/>
    <cellStyle name="40% - Accent3 4 3 2 2 2" xfId="7543"/>
    <cellStyle name="40% - Accent3 4 3 2 2 2 2" xfId="15897"/>
    <cellStyle name="40% - Accent3 4 3 2 2 3" xfId="11735"/>
    <cellStyle name="40% - Accent3 4 3 2 3" xfId="5793"/>
    <cellStyle name="40% - Accent3 4 3 2 3 2" xfId="14147"/>
    <cellStyle name="40% - Accent3 4 3 2 4" xfId="9985"/>
    <cellStyle name="40% - Accent3 4 3 3" xfId="3381"/>
    <cellStyle name="40% - Accent3 4 3 3 2" xfId="7544"/>
    <cellStyle name="40% - Accent3 4 3 3 2 2" xfId="15898"/>
    <cellStyle name="40% - Accent3 4 3 3 3" xfId="11736"/>
    <cellStyle name="40% - Accent3 4 3 4" xfId="4757"/>
    <cellStyle name="40% - Accent3 4 3 4 2" xfId="13111"/>
    <cellStyle name="40% - Accent3 4 3 5" xfId="8949"/>
    <cellStyle name="40% - Accent3 4 4" xfId="1118"/>
    <cellStyle name="40% - Accent3 4 4 2" xfId="3382"/>
    <cellStyle name="40% - Accent3 4 4 2 2" xfId="7545"/>
    <cellStyle name="40% - Accent3 4 4 2 2 2" xfId="15899"/>
    <cellStyle name="40% - Accent3 4 4 2 3" xfId="11737"/>
    <cellStyle name="40% - Accent3 4 4 3" xfId="5281"/>
    <cellStyle name="40% - Accent3 4 4 3 2" xfId="13635"/>
    <cellStyle name="40% - Accent3 4 4 4" xfId="9473"/>
    <cellStyle name="40% - Accent3 4 5" xfId="3383"/>
    <cellStyle name="40% - Accent3 4 5 2" xfId="7546"/>
    <cellStyle name="40% - Accent3 4 5 2 2" xfId="15900"/>
    <cellStyle name="40% - Accent3 4 5 3" xfId="11738"/>
    <cellStyle name="40% - Accent3 4 6" xfId="4245"/>
    <cellStyle name="40% - Accent3 4 6 2" xfId="12599"/>
    <cellStyle name="40% - Accent3 4 7" xfId="8437"/>
    <cellStyle name="40% - Accent3 5" xfId="92"/>
    <cellStyle name="40% - Accent3 5 2" xfId="335"/>
    <cellStyle name="40% - Accent3 5 2 2" xfId="848"/>
    <cellStyle name="40% - Accent3 5 2 2 2" xfId="1884"/>
    <cellStyle name="40% - Accent3 5 2 2 2 2" xfId="3384"/>
    <cellStyle name="40% - Accent3 5 2 2 2 2 2" xfId="7547"/>
    <cellStyle name="40% - Accent3 5 2 2 2 2 2 2" xfId="15901"/>
    <cellStyle name="40% - Accent3 5 2 2 2 2 3" xfId="11739"/>
    <cellStyle name="40% - Accent3 5 2 2 2 3" xfId="6047"/>
    <cellStyle name="40% - Accent3 5 2 2 2 3 2" xfId="14401"/>
    <cellStyle name="40% - Accent3 5 2 2 2 4" xfId="10239"/>
    <cellStyle name="40% - Accent3 5 2 2 3" xfId="3385"/>
    <cellStyle name="40% - Accent3 5 2 2 3 2" xfId="7548"/>
    <cellStyle name="40% - Accent3 5 2 2 3 2 2" xfId="15902"/>
    <cellStyle name="40% - Accent3 5 2 2 3 3" xfId="11740"/>
    <cellStyle name="40% - Accent3 5 2 2 4" xfId="5011"/>
    <cellStyle name="40% - Accent3 5 2 2 4 2" xfId="13365"/>
    <cellStyle name="40% - Accent3 5 2 2 5" xfId="9203"/>
    <cellStyle name="40% - Accent3 5 2 3" xfId="1372"/>
    <cellStyle name="40% - Accent3 5 2 3 2" xfId="3386"/>
    <cellStyle name="40% - Accent3 5 2 3 2 2" xfId="7549"/>
    <cellStyle name="40% - Accent3 5 2 3 2 2 2" xfId="15903"/>
    <cellStyle name="40% - Accent3 5 2 3 2 3" xfId="11741"/>
    <cellStyle name="40% - Accent3 5 2 3 3" xfId="5535"/>
    <cellStyle name="40% - Accent3 5 2 3 3 2" xfId="13889"/>
    <cellStyle name="40% - Accent3 5 2 3 4" xfId="9727"/>
    <cellStyle name="40% - Accent3 5 2 4" xfId="3387"/>
    <cellStyle name="40% - Accent3 5 2 4 2" xfId="7550"/>
    <cellStyle name="40% - Accent3 5 2 4 2 2" xfId="15904"/>
    <cellStyle name="40% - Accent3 5 2 4 3" xfId="11742"/>
    <cellStyle name="40% - Accent3 5 2 5" xfId="4499"/>
    <cellStyle name="40% - Accent3 5 2 5 2" xfId="12853"/>
    <cellStyle name="40% - Accent3 5 2 6" xfId="8691"/>
    <cellStyle name="40% - Accent3 5 3" xfId="608"/>
    <cellStyle name="40% - Accent3 5 3 2" xfId="1644"/>
    <cellStyle name="40% - Accent3 5 3 2 2" xfId="3388"/>
    <cellStyle name="40% - Accent3 5 3 2 2 2" xfId="7551"/>
    <cellStyle name="40% - Accent3 5 3 2 2 2 2" xfId="15905"/>
    <cellStyle name="40% - Accent3 5 3 2 2 3" xfId="11743"/>
    <cellStyle name="40% - Accent3 5 3 2 3" xfId="5807"/>
    <cellStyle name="40% - Accent3 5 3 2 3 2" xfId="14161"/>
    <cellStyle name="40% - Accent3 5 3 2 4" xfId="9999"/>
    <cellStyle name="40% - Accent3 5 3 3" xfId="3389"/>
    <cellStyle name="40% - Accent3 5 3 3 2" xfId="7552"/>
    <cellStyle name="40% - Accent3 5 3 3 2 2" xfId="15906"/>
    <cellStyle name="40% - Accent3 5 3 3 3" xfId="11744"/>
    <cellStyle name="40% - Accent3 5 3 4" xfId="4771"/>
    <cellStyle name="40% - Accent3 5 3 4 2" xfId="13125"/>
    <cellStyle name="40% - Accent3 5 3 5" xfId="8963"/>
    <cellStyle name="40% - Accent3 5 4" xfId="1132"/>
    <cellStyle name="40% - Accent3 5 4 2" xfId="3390"/>
    <cellStyle name="40% - Accent3 5 4 2 2" xfId="7553"/>
    <cellStyle name="40% - Accent3 5 4 2 2 2" xfId="15907"/>
    <cellStyle name="40% - Accent3 5 4 2 3" xfId="11745"/>
    <cellStyle name="40% - Accent3 5 4 3" xfId="5295"/>
    <cellStyle name="40% - Accent3 5 4 3 2" xfId="13649"/>
    <cellStyle name="40% - Accent3 5 4 4" xfId="9487"/>
    <cellStyle name="40% - Accent3 5 5" xfId="3391"/>
    <cellStyle name="40% - Accent3 5 5 2" xfId="7554"/>
    <cellStyle name="40% - Accent3 5 5 2 2" xfId="15908"/>
    <cellStyle name="40% - Accent3 5 5 3" xfId="11746"/>
    <cellStyle name="40% - Accent3 5 6" xfId="4259"/>
    <cellStyle name="40% - Accent3 5 6 2" xfId="12613"/>
    <cellStyle name="40% - Accent3 5 7" xfId="8451"/>
    <cellStyle name="40% - Accent3 6" xfId="106"/>
    <cellStyle name="40% - Accent3 6 2" xfId="349"/>
    <cellStyle name="40% - Accent3 6 2 2" xfId="862"/>
    <cellStyle name="40% - Accent3 6 2 2 2" xfId="1898"/>
    <cellStyle name="40% - Accent3 6 2 2 2 2" xfId="3392"/>
    <cellStyle name="40% - Accent3 6 2 2 2 2 2" xfId="7555"/>
    <cellStyle name="40% - Accent3 6 2 2 2 2 2 2" xfId="15909"/>
    <cellStyle name="40% - Accent3 6 2 2 2 2 3" xfId="11747"/>
    <cellStyle name="40% - Accent3 6 2 2 2 3" xfId="6061"/>
    <cellStyle name="40% - Accent3 6 2 2 2 3 2" xfId="14415"/>
    <cellStyle name="40% - Accent3 6 2 2 2 4" xfId="10253"/>
    <cellStyle name="40% - Accent3 6 2 2 3" xfId="3393"/>
    <cellStyle name="40% - Accent3 6 2 2 3 2" xfId="7556"/>
    <cellStyle name="40% - Accent3 6 2 2 3 2 2" xfId="15910"/>
    <cellStyle name="40% - Accent3 6 2 2 3 3" xfId="11748"/>
    <cellStyle name="40% - Accent3 6 2 2 4" xfId="5025"/>
    <cellStyle name="40% - Accent3 6 2 2 4 2" xfId="13379"/>
    <cellStyle name="40% - Accent3 6 2 2 5" xfId="9217"/>
    <cellStyle name="40% - Accent3 6 2 3" xfId="1386"/>
    <cellStyle name="40% - Accent3 6 2 3 2" xfId="3394"/>
    <cellStyle name="40% - Accent3 6 2 3 2 2" xfId="7557"/>
    <cellStyle name="40% - Accent3 6 2 3 2 2 2" xfId="15911"/>
    <cellStyle name="40% - Accent3 6 2 3 2 3" xfId="11749"/>
    <cellStyle name="40% - Accent3 6 2 3 3" xfId="5549"/>
    <cellStyle name="40% - Accent3 6 2 3 3 2" xfId="13903"/>
    <cellStyle name="40% - Accent3 6 2 3 4" xfId="9741"/>
    <cellStyle name="40% - Accent3 6 2 4" xfId="3395"/>
    <cellStyle name="40% - Accent3 6 2 4 2" xfId="7558"/>
    <cellStyle name="40% - Accent3 6 2 4 2 2" xfId="15912"/>
    <cellStyle name="40% - Accent3 6 2 4 3" xfId="11750"/>
    <cellStyle name="40% - Accent3 6 2 5" xfId="4513"/>
    <cellStyle name="40% - Accent3 6 2 5 2" xfId="12867"/>
    <cellStyle name="40% - Accent3 6 2 6" xfId="8705"/>
    <cellStyle name="40% - Accent3 6 3" xfId="622"/>
    <cellStyle name="40% - Accent3 6 3 2" xfId="1658"/>
    <cellStyle name="40% - Accent3 6 3 2 2" xfId="3396"/>
    <cellStyle name="40% - Accent3 6 3 2 2 2" xfId="7559"/>
    <cellStyle name="40% - Accent3 6 3 2 2 2 2" xfId="15913"/>
    <cellStyle name="40% - Accent3 6 3 2 2 3" xfId="11751"/>
    <cellStyle name="40% - Accent3 6 3 2 3" xfId="5821"/>
    <cellStyle name="40% - Accent3 6 3 2 3 2" xfId="14175"/>
    <cellStyle name="40% - Accent3 6 3 2 4" xfId="10013"/>
    <cellStyle name="40% - Accent3 6 3 3" xfId="3397"/>
    <cellStyle name="40% - Accent3 6 3 3 2" xfId="7560"/>
    <cellStyle name="40% - Accent3 6 3 3 2 2" xfId="15914"/>
    <cellStyle name="40% - Accent3 6 3 3 3" xfId="11752"/>
    <cellStyle name="40% - Accent3 6 3 4" xfId="4785"/>
    <cellStyle name="40% - Accent3 6 3 4 2" xfId="13139"/>
    <cellStyle name="40% - Accent3 6 3 5" xfId="8977"/>
    <cellStyle name="40% - Accent3 6 4" xfId="1146"/>
    <cellStyle name="40% - Accent3 6 4 2" xfId="3398"/>
    <cellStyle name="40% - Accent3 6 4 2 2" xfId="7561"/>
    <cellStyle name="40% - Accent3 6 4 2 2 2" xfId="15915"/>
    <cellStyle name="40% - Accent3 6 4 2 3" xfId="11753"/>
    <cellStyle name="40% - Accent3 6 4 3" xfId="5309"/>
    <cellStyle name="40% - Accent3 6 4 3 2" xfId="13663"/>
    <cellStyle name="40% - Accent3 6 4 4" xfId="9501"/>
    <cellStyle name="40% - Accent3 6 5" xfId="3399"/>
    <cellStyle name="40% - Accent3 6 5 2" xfId="7562"/>
    <cellStyle name="40% - Accent3 6 5 2 2" xfId="15916"/>
    <cellStyle name="40% - Accent3 6 5 3" xfId="11754"/>
    <cellStyle name="40% - Accent3 6 6" xfId="4273"/>
    <cellStyle name="40% - Accent3 6 6 2" xfId="12627"/>
    <cellStyle name="40% - Accent3 6 7" xfId="8465"/>
    <cellStyle name="40% - Accent3 7" xfId="120"/>
    <cellStyle name="40% - Accent3 7 2" xfId="363"/>
    <cellStyle name="40% - Accent3 7 2 2" xfId="876"/>
    <cellStyle name="40% - Accent3 7 2 2 2" xfId="1912"/>
    <cellStyle name="40% - Accent3 7 2 2 2 2" xfId="3400"/>
    <cellStyle name="40% - Accent3 7 2 2 2 2 2" xfId="7563"/>
    <cellStyle name="40% - Accent3 7 2 2 2 2 2 2" xfId="15917"/>
    <cellStyle name="40% - Accent3 7 2 2 2 2 3" xfId="11755"/>
    <cellStyle name="40% - Accent3 7 2 2 2 3" xfId="6075"/>
    <cellStyle name="40% - Accent3 7 2 2 2 3 2" xfId="14429"/>
    <cellStyle name="40% - Accent3 7 2 2 2 4" xfId="10267"/>
    <cellStyle name="40% - Accent3 7 2 2 3" xfId="3401"/>
    <cellStyle name="40% - Accent3 7 2 2 3 2" xfId="7564"/>
    <cellStyle name="40% - Accent3 7 2 2 3 2 2" xfId="15918"/>
    <cellStyle name="40% - Accent3 7 2 2 3 3" xfId="11756"/>
    <cellStyle name="40% - Accent3 7 2 2 4" xfId="5039"/>
    <cellStyle name="40% - Accent3 7 2 2 4 2" xfId="13393"/>
    <cellStyle name="40% - Accent3 7 2 2 5" xfId="9231"/>
    <cellStyle name="40% - Accent3 7 2 3" xfId="1400"/>
    <cellStyle name="40% - Accent3 7 2 3 2" xfId="3402"/>
    <cellStyle name="40% - Accent3 7 2 3 2 2" xfId="7565"/>
    <cellStyle name="40% - Accent3 7 2 3 2 2 2" xfId="15919"/>
    <cellStyle name="40% - Accent3 7 2 3 2 3" xfId="11757"/>
    <cellStyle name="40% - Accent3 7 2 3 3" xfId="5563"/>
    <cellStyle name="40% - Accent3 7 2 3 3 2" xfId="13917"/>
    <cellStyle name="40% - Accent3 7 2 3 4" xfId="9755"/>
    <cellStyle name="40% - Accent3 7 2 4" xfId="3403"/>
    <cellStyle name="40% - Accent3 7 2 4 2" xfId="7566"/>
    <cellStyle name="40% - Accent3 7 2 4 2 2" xfId="15920"/>
    <cellStyle name="40% - Accent3 7 2 4 3" xfId="11758"/>
    <cellStyle name="40% - Accent3 7 2 5" xfId="4527"/>
    <cellStyle name="40% - Accent3 7 2 5 2" xfId="12881"/>
    <cellStyle name="40% - Accent3 7 2 6" xfId="8719"/>
    <cellStyle name="40% - Accent3 7 3" xfId="636"/>
    <cellStyle name="40% - Accent3 7 3 2" xfId="1672"/>
    <cellStyle name="40% - Accent3 7 3 2 2" xfId="3404"/>
    <cellStyle name="40% - Accent3 7 3 2 2 2" xfId="7567"/>
    <cellStyle name="40% - Accent3 7 3 2 2 2 2" xfId="15921"/>
    <cellStyle name="40% - Accent3 7 3 2 2 3" xfId="11759"/>
    <cellStyle name="40% - Accent3 7 3 2 3" xfId="5835"/>
    <cellStyle name="40% - Accent3 7 3 2 3 2" xfId="14189"/>
    <cellStyle name="40% - Accent3 7 3 2 4" xfId="10027"/>
    <cellStyle name="40% - Accent3 7 3 3" xfId="3405"/>
    <cellStyle name="40% - Accent3 7 3 3 2" xfId="7568"/>
    <cellStyle name="40% - Accent3 7 3 3 2 2" xfId="15922"/>
    <cellStyle name="40% - Accent3 7 3 3 3" xfId="11760"/>
    <cellStyle name="40% - Accent3 7 3 4" xfId="4799"/>
    <cellStyle name="40% - Accent3 7 3 4 2" xfId="13153"/>
    <cellStyle name="40% - Accent3 7 3 5" xfId="8991"/>
    <cellStyle name="40% - Accent3 7 4" xfId="1160"/>
    <cellStyle name="40% - Accent3 7 4 2" xfId="3406"/>
    <cellStyle name="40% - Accent3 7 4 2 2" xfId="7569"/>
    <cellStyle name="40% - Accent3 7 4 2 2 2" xfId="15923"/>
    <cellStyle name="40% - Accent3 7 4 2 3" xfId="11761"/>
    <cellStyle name="40% - Accent3 7 4 3" xfId="5323"/>
    <cellStyle name="40% - Accent3 7 4 3 2" xfId="13677"/>
    <cellStyle name="40% - Accent3 7 4 4" xfId="9515"/>
    <cellStyle name="40% - Accent3 7 5" xfId="3407"/>
    <cellStyle name="40% - Accent3 7 5 2" xfId="7570"/>
    <cellStyle name="40% - Accent3 7 5 2 2" xfId="15924"/>
    <cellStyle name="40% - Accent3 7 5 3" xfId="11762"/>
    <cellStyle name="40% - Accent3 7 6" xfId="4287"/>
    <cellStyle name="40% - Accent3 7 6 2" xfId="12641"/>
    <cellStyle name="40% - Accent3 7 7" xfId="8479"/>
    <cellStyle name="40% - Accent3 8" xfId="134"/>
    <cellStyle name="40% - Accent3 8 2" xfId="377"/>
    <cellStyle name="40% - Accent3 8 2 2" xfId="890"/>
    <cellStyle name="40% - Accent3 8 2 2 2" xfId="1926"/>
    <cellStyle name="40% - Accent3 8 2 2 2 2" xfId="3408"/>
    <cellStyle name="40% - Accent3 8 2 2 2 2 2" xfId="7571"/>
    <cellStyle name="40% - Accent3 8 2 2 2 2 2 2" xfId="15925"/>
    <cellStyle name="40% - Accent3 8 2 2 2 2 3" xfId="11763"/>
    <cellStyle name="40% - Accent3 8 2 2 2 3" xfId="6089"/>
    <cellStyle name="40% - Accent3 8 2 2 2 3 2" xfId="14443"/>
    <cellStyle name="40% - Accent3 8 2 2 2 4" xfId="10281"/>
    <cellStyle name="40% - Accent3 8 2 2 3" xfId="3409"/>
    <cellStyle name="40% - Accent3 8 2 2 3 2" xfId="7572"/>
    <cellStyle name="40% - Accent3 8 2 2 3 2 2" xfId="15926"/>
    <cellStyle name="40% - Accent3 8 2 2 3 3" xfId="11764"/>
    <cellStyle name="40% - Accent3 8 2 2 4" xfId="5053"/>
    <cellStyle name="40% - Accent3 8 2 2 4 2" xfId="13407"/>
    <cellStyle name="40% - Accent3 8 2 2 5" xfId="9245"/>
    <cellStyle name="40% - Accent3 8 2 3" xfId="1414"/>
    <cellStyle name="40% - Accent3 8 2 3 2" xfId="3410"/>
    <cellStyle name="40% - Accent3 8 2 3 2 2" xfId="7573"/>
    <cellStyle name="40% - Accent3 8 2 3 2 2 2" xfId="15927"/>
    <cellStyle name="40% - Accent3 8 2 3 2 3" xfId="11765"/>
    <cellStyle name="40% - Accent3 8 2 3 3" xfId="5577"/>
    <cellStyle name="40% - Accent3 8 2 3 3 2" xfId="13931"/>
    <cellStyle name="40% - Accent3 8 2 3 4" xfId="9769"/>
    <cellStyle name="40% - Accent3 8 2 4" xfId="3411"/>
    <cellStyle name="40% - Accent3 8 2 4 2" xfId="7574"/>
    <cellStyle name="40% - Accent3 8 2 4 2 2" xfId="15928"/>
    <cellStyle name="40% - Accent3 8 2 4 3" xfId="11766"/>
    <cellStyle name="40% - Accent3 8 2 5" xfId="4541"/>
    <cellStyle name="40% - Accent3 8 2 5 2" xfId="12895"/>
    <cellStyle name="40% - Accent3 8 2 6" xfId="8733"/>
    <cellStyle name="40% - Accent3 8 3" xfId="650"/>
    <cellStyle name="40% - Accent3 8 3 2" xfId="1686"/>
    <cellStyle name="40% - Accent3 8 3 2 2" xfId="3412"/>
    <cellStyle name="40% - Accent3 8 3 2 2 2" xfId="7575"/>
    <cellStyle name="40% - Accent3 8 3 2 2 2 2" xfId="15929"/>
    <cellStyle name="40% - Accent3 8 3 2 2 3" xfId="11767"/>
    <cellStyle name="40% - Accent3 8 3 2 3" xfId="5849"/>
    <cellStyle name="40% - Accent3 8 3 2 3 2" xfId="14203"/>
    <cellStyle name="40% - Accent3 8 3 2 4" xfId="10041"/>
    <cellStyle name="40% - Accent3 8 3 3" xfId="3413"/>
    <cellStyle name="40% - Accent3 8 3 3 2" xfId="7576"/>
    <cellStyle name="40% - Accent3 8 3 3 2 2" xfId="15930"/>
    <cellStyle name="40% - Accent3 8 3 3 3" xfId="11768"/>
    <cellStyle name="40% - Accent3 8 3 4" xfId="4813"/>
    <cellStyle name="40% - Accent3 8 3 4 2" xfId="13167"/>
    <cellStyle name="40% - Accent3 8 3 5" xfId="9005"/>
    <cellStyle name="40% - Accent3 8 4" xfId="1174"/>
    <cellStyle name="40% - Accent3 8 4 2" xfId="3414"/>
    <cellStyle name="40% - Accent3 8 4 2 2" xfId="7577"/>
    <cellStyle name="40% - Accent3 8 4 2 2 2" xfId="15931"/>
    <cellStyle name="40% - Accent3 8 4 2 3" xfId="11769"/>
    <cellStyle name="40% - Accent3 8 4 3" xfId="5337"/>
    <cellStyle name="40% - Accent3 8 4 3 2" xfId="13691"/>
    <cellStyle name="40% - Accent3 8 4 4" xfId="9529"/>
    <cellStyle name="40% - Accent3 8 5" xfId="3415"/>
    <cellStyle name="40% - Accent3 8 5 2" xfId="7578"/>
    <cellStyle name="40% - Accent3 8 5 2 2" xfId="15932"/>
    <cellStyle name="40% - Accent3 8 5 3" xfId="11770"/>
    <cellStyle name="40% - Accent3 8 6" xfId="4301"/>
    <cellStyle name="40% - Accent3 8 6 2" xfId="12655"/>
    <cellStyle name="40% - Accent3 8 7" xfId="8493"/>
    <cellStyle name="40% - Accent3 9" xfId="148"/>
    <cellStyle name="40% - Accent3 9 2" xfId="391"/>
    <cellStyle name="40% - Accent3 9 2 2" xfId="904"/>
    <cellStyle name="40% - Accent3 9 2 2 2" xfId="1940"/>
    <cellStyle name="40% - Accent3 9 2 2 2 2" xfId="3416"/>
    <cellStyle name="40% - Accent3 9 2 2 2 2 2" xfId="7579"/>
    <cellStyle name="40% - Accent3 9 2 2 2 2 2 2" xfId="15933"/>
    <cellStyle name="40% - Accent3 9 2 2 2 2 3" xfId="11771"/>
    <cellStyle name="40% - Accent3 9 2 2 2 3" xfId="6103"/>
    <cellStyle name="40% - Accent3 9 2 2 2 3 2" xfId="14457"/>
    <cellStyle name="40% - Accent3 9 2 2 2 4" xfId="10295"/>
    <cellStyle name="40% - Accent3 9 2 2 3" xfId="3417"/>
    <cellStyle name="40% - Accent3 9 2 2 3 2" xfId="7580"/>
    <cellStyle name="40% - Accent3 9 2 2 3 2 2" xfId="15934"/>
    <cellStyle name="40% - Accent3 9 2 2 3 3" xfId="11772"/>
    <cellStyle name="40% - Accent3 9 2 2 4" xfId="5067"/>
    <cellStyle name="40% - Accent3 9 2 2 4 2" xfId="13421"/>
    <cellStyle name="40% - Accent3 9 2 2 5" xfId="9259"/>
    <cellStyle name="40% - Accent3 9 2 3" xfId="1428"/>
    <cellStyle name="40% - Accent3 9 2 3 2" xfId="3418"/>
    <cellStyle name="40% - Accent3 9 2 3 2 2" xfId="7581"/>
    <cellStyle name="40% - Accent3 9 2 3 2 2 2" xfId="15935"/>
    <cellStyle name="40% - Accent3 9 2 3 2 3" xfId="11773"/>
    <cellStyle name="40% - Accent3 9 2 3 3" xfId="5591"/>
    <cellStyle name="40% - Accent3 9 2 3 3 2" xfId="13945"/>
    <cellStyle name="40% - Accent3 9 2 3 4" xfId="9783"/>
    <cellStyle name="40% - Accent3 9 2 4" xfId="3419"/>
    <cellStyle name="40% - Accent3 9 2 4 2" xfId="7582"/>
    <cellStyle name="40% - Accent3 9 2 4 2 2" xfId="15936"/>
    <cellStyle name="40% - Accent3 9 2 4 3" xfId="11774"/>
    <cellStyle name="40% - Accent3 9 2 5" xfId="4555"/>
    <cellStyle name="40% - Accent3 9 2 5 2" xfId="12909"/>
    <cellStyle name="40% - Accent3 9 2 6" xfId="8747"/>
    <cellStyle name="40% - Accent3 9 3" xfId="664"/>
    <cellStyle name="40% - Accent3 9 3 2" xfId="1700"/>
    <cellStyle name="40% - Accent3 9 3 2 2" xfId="3420"/>
    <cellStyle name="40% - Accent3 9 3 2 2 2" xfId="7583"/>
    <cellStyle name="40% - Accent3 9 3 2 2 2 2" xfId="15937"/>
    <cellStyle name="40% - Accent3 9 3 2 2 3" xfId="11775"/>
    <cellStyle name="40% - Accent3 9 3 2 3" xfId="5863"/>
    <cellStyle name="40% - Accent3 9 3 2 3 2" xfId="14217"/>
    <cellStyle name="40% - Accent3 9 3 2 4" xfId="10055"/>
    <cellStyle name="40% - Accent3 9 3 3" xfId="3421"/>
    <cellStyle name="40% - Accent3 9 3 3 2" xfId="7584"/>
    <cellStyle name="40% - Accent3 9 3 3 2 2" xfId="15938"/>
    <cellStyle name="40% - Accent3 9 3 3 3" xfId="11776"/>
    <cellStyle name="40% - Accent3 9 3 4" xfId="4827"/>
    <cellStyle name="40% - Accent3 9 3 4 2" xfId="13181"/>
    <cellStyle name="40% - Accent3 9 3 5" xfId="9019"/>
    <cellStyle name="40% - Accent3 9 4" xfId="1188"/>
    <cellStyle name="40% - Accent3 9 4 2" xfId="3422"/>
    <cellStyle name="40% - Accent3 9 4 2 2" xfId="7585"/>
    <cellStyle name="40% - Accent3 9 4 2 2 2" xfId="15939"/>
    <cellStyle name="40% - Accent3 9 4 2 3" xfId="11777"/>
    <cellStyle name="40% - Accent3 9 4 3" xfId="5351"/>
    <cellStyle name="40% - Accent3 9 4 3 2" xfId="13705"/>
    <cellStyle name="40% - Accent3 9 4 4" xfId="9543"/>
    <cellStyle name="40% - Accent3 9 5" xfId="3423"/>
    <cellStyle name="40% - Accent3 9 5 2" xfId="7586"/>
    <cellStyle name="40% - Accent3 9 5 2 2" xfId="15940"/>
    <cellStyle name="40% - Accent3 9 5 3" xfId="11778"/>
    <cellStyle name="40% - Accent3 9 6" xfId="4315"/>
    <cellStyle name="40% - Accent3 9 6 2" xfId="12669"/>
    <cellStyle name="40% - Accent3 9 7" xfId="8507"/>
    <cellStyle name="40% - Accent4" xfId="10" builtinId="43" customBuiltin="1"/>
    <cellStyle name="40% - Accent4 10" xfId="164"/>
    <cellStyle name="40% - Accent4 10 2" xfId="407"/>
    <cellStyle name="40% - Accent4 10 2 2" xfId="920"/>
    <cellStyle name="40% - Accent4 10 2 2 2" xfId="1956"/>
    <cellStyle name="40% - Accent4 10 2 2 2 2" xfId="3424"/>
    <cellStyle name="40% - Accent4 10 2 2 2 2 2" xfId="7587"/>
    <cellStyle name="40% - Accent4 10 2 2 2 2 2 2" xfId="15941"/>
    <cellStyle name="40% - Accent4 10 2 2 2 2 3" xfId="11779"/>
    <cellStyle name="40% - Accent4 10 2 2 2 3" xfId="6119"/>
    <cellStyle name="40% - Accent4 10 2 2 2 3 2" xfId="14473"/>
    <cellStyle name="40% - Accent4 10 2 2 2 4" xfId="10311"/>
    <cellStyle name="40% - Accent4 10 2 2 3" xfId="3425"/>
    <cellStyle name="40% - Accent4 10 2 2 3 2" xfId="7588"/>
    <cellStyle name="40% - Accent4 10 2 2 3 2 2" xfId="15942"/>
    <cellStyle name="40% - Accent4 10 2 2 3 3" xfId="11780"/>
    <cellStyle name="40% - Accent4 10 2 2 4" xfId="5083"/>
    <cellStyle name="40% - Accent4 10 2 2 4 2" xfId="13437"/>
    <cellStyle name="40% - Accent4 10 2 2 5" xfId="9275"/>
    <cellStyle name="40% - Accent4 10 2 3" xfId="1444"/>
    <cellStyle name="40% - Accent4 10 2 3 2" xfId="3426"/>
    <cellStyle name="40% - Accent4 10 2 3 2 2" xfId="7589"/>
    <cellStyle name="40% - Accent4 10 2 3 2 2 2" xfId="15943"/>
    <cellStyle name="40% - Accent4 10 2 3 2 3" xfId="11781"/>
    <cellStyle name="40% - Accent4 10 2 3 3" xfId="5607"/>
    <cellStyle name="40% - Accent4 10 2 3 3 2" xfId="13961"/>
    <cellStyle name="40% - Accent4 10 2 3 4" xfId="9799"/>
    <cellStyle name="40% - Accent4 10 2 4" xfId="3427"/>
    <cellStyle name="40% - Accent4 10 2 4 2" xfId="7590"/>
    <cellStyle name="40% - Accent4 10 2 4 2 2" xfId="15944"/>
    <cellStyle name="40% - Accent4 10 2 4 3" xfId="11782"/>
    <cellStyle name="40% - Accent4 10 2 5" xfId="4571"/>
    <cellStyle name="40% - Accent4 10 2 5 2" xfId="12925"/>
    <cellStyle name="40% - Accent4 10 2 6" xfId="8763"/>
    <cellStyle name="40% - Accent4 10 3" xfId="680"/>
    <cellStyle name="40% - Accent4 10 3 2" xfId="1716"/>
    <cellStyle name="40% - Accent4 10 3 2 2" xfId="3428"/>
    <cellStyle name="40% - Accent4 10 3 2 2 2" xfId="7591"/>
    <cellStyle name="40% - Accent4 10 3 2 2 2 2" xfId="15945"/>
    <cellStyle name="40% - Accent4 10 3 2 2 3" xfId="11783"/>
    <cellStyle name="40% - Accent4 10 3 2 3" xfId="5879"/>
    <cellStyle name="40% - Accent4 10 3 2 3 2" xfId="14233"/>
    <cellStyle name="40% - Accent4 10 3 2 4" xfId="10071"/>
    <cellStyle name="40% - Accent4 10 3 3" xfId="3429"/>
    <cellStyle name="40% - Accent4 10 3 3 2" xfId="7592"/>
    <cellStyle name="40% - Accent4 10 3 3 2 2" xfId="15946"/>
    <cellStyle name="40% - Accent4 10 3 3 3" xfId="11784"/>
    <cellStyle name="40% - Accent4 10 3 4" xfId="4843"/>
    <cellStyle name="40% - Accent4 10 3 4 2" xfId="13197"/>
    <cellStyle name="40% - Accent4 10 3 5" xfId="9035"/>
    <cellStyle name="40% - Accent4 10 4" xfId="1204"/>
    <cellStyle name="40% - Accent4 10 4 2" xfId="3430"/>
    <cellStyle name="40% - Accent4 10 4 2 2" xfId="7593"/>
    <cellStyle name="40% - Accent4 10 4 2 2 2" xfId="15947"/>
    <cellStyle name="40% - Accent4 10 4 2 3" xfId="11785"/>
    <cellStyle name="40% - Accent4 10 4 3" xfId="5367"/>
    <cellStyle name="40% - Accent4 10 4 3 2" xfId="13721"/>
    <cellStyle name="40% - Accent4 10 4 4" xfId="9559"/>
    <cellStyle name="40% - Accent4 10 5" xfId="3431"/>
    <cellStyle name="40% - Accent4 10 5 2" xfId="7594"/>
    <cellStyle name="40% - Accent4 10 5 2 2" xfId="15948"/>
    <cellStyle name="40% - Accent4 10 5 3" xfId="11786"/>
    <cellStyle name="40% - Accent4 10 6" xfId="4331"/>
    <cellStyle name="40% - Accent4 10 6 2" xfId="12685"/>
    <cellStyle name="40% - Accent4 10 7" xfId="8523"/>
    <cellStyle name="40% - Accent4 11" xfId="178"/>
    <cellStyle name="40% - Accent4 11 2" xfId="421"/>
    <cellStyle name="40% - Accent4 11 2 2" xfId="934"/>
    <cellStyle name="40% - Accent4 11 2 2 2" xfId="1970"/>
    <cellStyle name="40% - Accent4 11 2 2 2 2" xfId="3432"/>
    <cellStyle name="40% - Accent4 11 2 2 2 2 2" xfId="7595"/>
    <cellStyle name="40% - Accent4 11 2 2 2 2 2 2" xfId="15949"/>
    <cellStyle name="40% - Accent4 11 2 2 2 2 3" xfId="11787"/>
    <cellStyle name="40% - Accent4 11 2 2 2 3" xfId="6133"/>
    <cellStyle name="40% - Accent4 11 2 2 2 3 2" xfId="14487"/>
    <cellStyle name="40% - Accent4 11 2 2 2 4" xfId="10325"/>
    <cellStyle name="40% - Accent4 11 2 2 3" xfId="3433"/>
    <cellStyle name="40% - Accent4 11 2 2 3 2" xfId="7596"/>
    <cellStyle name="40% - Accent4 11 2 2 3 2 2" xfId="15950"/>
    <cellStyle name="40% - Accent4 11 2 2 3 3" xfId="11788"/>
    <cellStyle name="40% - Accent4 11 2 2 4" xfId="5097"/>
    <cellStyle name="40% - Accent4 11 2 2 4 2" xfId="13451"/>
    <cellStyle name="40% - Accent4 11 2 2 5" xfId="9289"/>
    <cellStyle name="40% - Accent4 11 2 3" xfId="1458"/>
    <cellStyle name="40% - Accent4 11 2 3 2" xfId="3434"/>
    <cellStyle name="40% - Accent4 11 2 3 2 2" xfId="7597"/>
    <cellStyle name="40% - Accent4 11 2 3 2 2 2" xfId="15951"/>
    <cellStyle name="40% - Accent4 11 2 3 2 3" xfId="11789"/>
    <cellStyle name="40% - Accent4 11 2 3 3" xfId="5621"/>
    <cellStyle name="40% - Accent4 11 2 3 3 2" xfId="13975"/>
    <cellStyle name="40% - Accent4 11 2 3 4" xfId="9813"/>
    <cellStyle name="40% - Accent4 11 2 4" xfId="3435"/>
    <cellStyle name="40% - Accent4 11 2 4 2" xfId="7598"/>
    <cellStyle name="40% - Accent4 11 2 4 2 2" xfId="15952"/>
    <cellStyle name="40% - Accent4 11 2 4 3" xfId="11790"/>
    <cellStyle name="40% - Accent4 11 2 5" xfId="4585"/>
    <cellStyle name="40% - Accent4 11 2 5 2" xfId="12939"/>
    <cellStyle name="40% - Accent4 11 2 6" xfId="8777"/>
    <cellStyle name="40% - Accent4 11 3" xfId="694"/>
    <cellStyle name="40% - Accent4 11 3 2" xfId="1730"/>
    <cellStyle name="40% - Accent4 11 3 2 2" xfId="3436"/>
    <cellStyle name="40% - Accent4 11 3 2 2 2" xfId="7599"/>
    <cellStyle name="40% - Accent4 11 3 2 2 2 2" xfId="15953"/>
    <cellStyle name="40% - Accent4 11 3 2 2 3" xfId="11791"/>
    <cellStyle name="40% - Accent4 11 3 2 3" xfId="5893"/>
    <cellStyle name="40% - Accent4 11 3 2 3 2" xfId="14247"/>
    <cellStyle name="40% - Accent4 11 3 2 4" xfId="10085"/>
    <cellStyle name="40% - Accent4 11 3 3" xfId="3437"/>
    <cellStyle name="40% - Accent4 11 3 3 2" xfId="7600"/>
    <cellStyle name="40% - Accent4 11 3 3 2 2" xfId="15954"/>
    <cellStyle name="40% - Accent4 11 3 3 3" xfId="11792"/>
    <cellStyle name="40% - Accent4 11 3 4" xfId="4857"/>
    <cellStyle name="40% - Accent4 11 3 4 2" xfId="13211"/>
    <cellStyle name="40% - Accent4 11 3 5" xfId="9049"/>
    <cellStyle name="40% - Accent4 11 4" xfId="1218"/>
    <cellStyle name="40% - Accent4 11 4 2" xfId="3438"/>
    <cellStyle name="40% - Accent4 11 4 2 2" xfId="7601"/>
    <cellStyle name="40% - Accent4 11 4 2 2 2" xfId="15955"/>
    <cellStyle name="40% - Accent4 11 4 2 3" xfId="11793"/>
    <cellStyle name="40% - Accent4 11 4 3" xfId="5381"/>
    <cellStyle name="40% - Accent4 11 4 3 2" xfId="13735"/>
    <cellStyle name="40% - Accent4 11 4 4" xfId="9573"/>
    <cellStyle name="40% - Accent4 11 5" xfId="3439"/>
    <cellStyle name="40% - Accent4 11 5 2" xfId="7602"/>
    <cellStyle name="40% - Accent4 11 5 2 2" xfId="15956"/>
    <cellStyle name="40% - Accent4 11 5 3" xfId="11794"/>
    <cellStyle name="40% - Accent4 11 6" xfId="4345"/>
    <cellStyle name="40% - Accent4 11 6 2" xfId="12699"/>
    <cellStyle name="40% - Accent4 11 7" xfId="8537"/>
    <cellStyle name="40% - Accent4 12" xfId="193"/>
    <cellStyle name="40% - Accent4 12 2" xfId="436"/>
    <cellStyle name="40% - Accent4 12 2 2" xfId="949"/>
    <cellStyle name="40% - Accent4 12 2 2 2" xfId="1985"/>
    <cellStyle name="40% - Accent4 12 2 2 2 2" xfId="3440"/>
    <cellStyle name="40% - Accent4 12 2 2 2 2 2" xfId="7603"/>
    <cellStyle name="40% - Accent4 12 2 2 2 2 2 2" xfId="15957"/>
    <cellStyle name="40% - Accent4 12 2 2 2 2 3" xfId="11795"/>
    <cellStyle name="40% - Accent4 12 2 2 2 3" xfId="6148"/>
    <cellStyle name="40% - Accent4 12 2 2 2 3 2" xfId="14502"/>
    <cellStyle name="40% - Accent4 12 2 2 2 4" xfId="10340"/>
    <cellStyle name="40% - Accent4 12 2 2 3" xfId="3441"/>
    <cellStyle name="40% - Accent4 12 2 2 3 2" xfId="7604"/>
    <cellStyle name="40% - Accent4 12 2 2 3 2 2" xfId="15958"/>
    <cellStyle name="40% - Accent4 12 2 2 3 3" xfId="11796"/>
    <cellStyle name="40% - Accent4 12 2 2 4" xfId="5112"/>
    <cellStyle name="40% - Accent4 12 2 2 4 2" xfId="13466"/>
    <cellStyle name="40% - Accent4 12 2 2 5" xfId="9304"/>
    <cellStyle name="40% - Accent4 12 2 3" xfId="1473"/>
    <cellStyle name="40% - Accent4 12 2 3 2" xfId="3442"/>
    <cellStyle name="40% - Accent4 12 2 3 2 2" xfId="7605"/>
    <cellStyle name="40% - Accent4 12 2 3 2 2 2" xfId="15959"/>
    <cellStyle name="40% - Accent4 12 2 3 2 3" xfId="11797"/>
    <cellStyle name="40% - Accent4 12 2 3 3" xfId="5636"/>
    <cellStyle name="40% - Accent4 12 2 3 3 2" xfId="13990"/>
    <cellStyle name="40% - Accent4 12 2 3 4" xfId="9828"/>
    <cellStyle name="40% - Accent4 12 2 4" xfId="3443"/>
    <cellStyle name="40% - Accent4 12 2 4 2" xfId="7606"/>
    <cellStyle name="40% - Accent4 12 2 4 2 2" xfId="15960"/>
    <cellStyle name="40% - Accent4 12 2 4 3" xfId="11798"/>
    <cellStyle name="40% - Accent4 12 2 5" xfId="4600"/>
    <cellStyle name="40% - Accent4 12 2 5 2" xfId="12954"/>
    <cellStyle name="40% - Accent4 12 2 6" xfId="8792"/>
    <cellStyle name="40% - Accent4 12 3" xfId="709"/>
    <cellStyle name="40% - Accent4 12 3 2" xfId="1745"/>
    <cellStyle name="40% - Accent4 12 3 2 2" xfId="3444"/>
    <cellStyle name="40% - Accent4 12 3 2 2 2" xfId="7607"/>
    <cellStyle name="40% - Accent4 12 3 2 2 2 2" xfId="15961"/>
    <cellStyle name="40% - Accent4 12 3 2 2 3" xfId="11799"/>
    <cellStyle name="40% - Accent4 12 3 2 3" xfId="5908"/>
    <cellStyle name="40% - Accent4 12 3 2 3 2" xfId="14262"/>
    <cellStyle name="40% - Accent4 12 3 2 4" xfId="10100"/>
    <cellStyle name="40% - Accent4 12 3 3" xfId="3445"/>
    <cellStyle name="40% - Accent4 12 3 3 2" xfId="7608"/>
    <cellStyle name="40% - Accent4 12 3 3 2 2" xfId="15962"/>
    <cellStyle name="40% - Accent4 12 3 3 3" xfId="11800"/>
    <cellStyle name="40% - Accent4 12 3 4" xfId="4872"/>
    <cellStyle name="40% - Accent4 12 3 4 2" xfId="13226"/>
    <cellStyle name="40% - Accent4 12 3 5" xfId="9064"/>
    <cellStyle name="40% - Accent4 12 4" xfId="1233"/>
    <cellStyle name="40% - Accent4 12 4 2" xfId="3446"/>
    <cellStyle name="40% - Accent4 12 4 2 2" xfId="7609"/>
    <cellStyle name="40% - Accent4 12 4 2 2 2" xfId="15963"/>
    <cellStyle name="40% - Accent4 12 4 2 3" xfId="11801"/>
    <cellStyle name="40% - Accent4 12 4 3" xfId="5396"/>
    <cellStyle name="40% - Accent4 12 4 3 2" xfId="13750"/>
    <cellStyle name="40% - Accent4 12 4 4" xfId="9588"/>
    <cellStyle name="40% - Accent4 12 5" xfId="3447"/>
    <cellStyle name="40% - Accent4 12 5 2" xfId="7610"/>
    <cellStyle name="40% - Accent4 12 5 2 2" xfId="15964"/>
    <cellStyle name="40% - Accent4 12 5 3" xfId="11802"/>
    <cellStyle name="40% - Accent4 12 6" xfId="4360"/>
    <cellStyle name="40% - Accent4 12 6 2" xfId="12714"/>
    <cellStyle name="40% - Accent4 12 7" xfId="8552"/>
    <cellStyle name="40% - Accent4 13" xfId="209"/>
    <cellStyle name="40% - Accent4 13 2" xfId="451"/>
    <cellStyle name="40% - Accent4 13 2 2" xfId="964"/>
    <cellStyle name="40% - Accent4 13 2 2 2" xfId="2000"/>
    <cellStyle name="40% - Accent4 13 2 2 2 2" xfId="3448"/>
    <cellStyle name="40% - Accent4 13 2 2 2 2 2" xfId="7611"/>
    <cellStyle name="40% - Accent4 13 2 2 2 2 2 2" xfId="15965"/>
    <cellStyle name="40% - Accent4 13 2 2 2 2 3" xfId="11803"/>
    <cellStyle name="40% - Accent4 13 2 2 2 3" xfId="6163"/>
    <cellStyle name="40% - Accent4 13 2 2 2 3 2" xfId="14517"/>
    <cellStyle name="40% - Accent4 13 2 2 2 4" xfId="10355"/>
    <cellStyle name="40% - Accent4 13 2 2 3" xfId="3449"/>
    <cellStyle name="40% - Accent4 13 2 2 3 2" xfId="7612"/>
    <cellStyle name="40% - Accent4 13 2 2 3 2 2" xfId="15966"/>
    <cellStyle name="40% - Accent4 13 2 2 3 3" xfId="11804"/>
    <cellStyle name="40% - Accent4 13 2 2 4" xfId="5127"/>
    <cellStyle name="40% - Accent4 13 2 2 4 2" xfId="13481"/>
    <cellStyle name="40% - Accent4 13 2 2 5" xfId="9319"/>
    <cellStyle name="40% - Accent4 13 2 3" xfId="1488"/>
    <cellStyle name="40% - Accent4 13 2 3 2" xfId="3450"/>
    <cellStyle name="40% - Accent4 13 2 3 2 2" xfId="7613"/>
    <cellStyle name="40% - Accent4 13 2 3 2 2 2" xfId="15967"/>
    <cellStyle name="40% - Accent4 13 2 3 2 3" xfId="11805"/>
    <cellStyle name="40% - Accent4 13 2 3 3" xfId="5651"/>
    <cellStyle name="40% - Accent4 13 2 3 3 2" xfId="14005"/>
    <cellStyle name="40% - Accent4 13 2 3 4" xfId="9843"/>
    <cellStyle name="40% - Accent4 13 2 4" xfId="3451"/>
    <cellStyle name="40% - Accent4 13 2 4 2" xfId="7614"/>
    <cellStyle name="40% - Accent4 13 2 4 2 2" xfId="15968"/>
    <cellStyle name="40% - Accent4 13 2 4 3" xfId="11806"/>
    <cellStyle name="40% - Accent4 13 2 5" xfId="4615"/>
    <cellStyle name="40% - Accent4 13 2 5 2" xfId="12969"/>
    <cellStyle name="40% - Accent4 13 2 6" xfId="8807"/>
    <cellStyle name="40% - Accent4 13 3" xfId="724"/>
    <cellStyle name="40% - Accent4 13 3 2" xfId="1760"/>
    <cellStyle name="40% - Accent4 13 3 2 2" xfId="3452"/>
    <cellStyle name="40% - Accent4 13 3 2 2 2" xfId="7615"/>
    <cellStyle name="40% - Accent4 13 3 2 2 2 2" xfId="15969"/>
    <cellStyle name="40% - Accent4 13 3 2 2 3" xfId="11807"/>
    <cellStyle name="40% - Accent4 13 3 2 3" xfId="5923"/>
    <cellStyle name="40% - Accent4 13 3 2 3 2" xfId="14277"/>
    <cellStyle name="40% - Accent4 13 3 2 4" xfId="10115"/>
    <cellStyle name="40% - Accent4 13 3 3" xfId="3453"/>
    <cellStyle name="40% - Accent4 13 3 3 2" xfId="7616"/>
    <cellStyle name="40% - Accent4 13 3 3 2 2" xfId="15970"/>
    <cellStyle name="40% - Accent4 13 3 3 3" xfId="11808"/>
    <cellStyle name="40% - Accent4 13 3 4" xfId="4887"/>
    <cellStyle name="40% - Accent4 13 3 4 2" xfId="13241"/>
    <cellStyle name="40% - Accent4 13 3 5" xfId="9079"/>
    <cellStyle name="40% - Accent4 13 4" xfId="1248"/>
    <cellStyle name="40% - Accent4 13 4 2" xfId="3454"/>
    <cellStyle name="40% - Accent4 13 4 2 2" xfId="7617"/>
    <cellStyle name="40% - Accent4 13 4 2 2 2" xfId="15971"/>
    <cellStyle name="40% - Accent4 13 4 2 3" xfId="11809"/>
    <cellStyle name="40% - Accent4 13 4 3" xfId="5411"/>
    <cellStyle name="40% - Accent4 13 4 3 2" xfId="13765"/>
    <cellStyle name="40% - Accent4 13 4 4" xfId="9603"/>
    <cellStyle name="40% - Accent4 13 5" xfId="3455"/>
    <cellStyle name="40% - Accent4 13 5 2" xfId="7618"/>
    <cellStyle name="40% - Accent4 13 5 2 2" xfId="15972"/>
    <cellStyle name="40% - Accent4 13 5 3" xfId="11810"/>
    <cellStyle name="40% - Accent4 13 6" xfId="4375"/>
    <cellStyle name="40% - Accent4 13 6 2" xfId="12729"/>
    <cellStyle name="40% - Accent4 13 7" xfId="8567"/>
    <cellStyle name="40% - Accent4 14" xfId="223"/>
    <cellStyle name="40% - Accent4 14 2" xfId="465"/>
    <cellStyle name="40% - Accent4 14 2 2" xfId="978"/>
    <cellStyle name="40% - Accent4 14 2 2 2" xfId="2014"/>
    <cellStyle name="40% - Accent4 14 2 2 2 2" xfId="3456"/>
    <cellStyle name="40% - Accent4 14 2 2 2 2 2" xfId="7619"/>
    <cellStyle name="40% - Accent4 14 2 2 2 2 2 2" xfId="15973"/>
    <cellStyle name="40% - Accent4 14 2 2 2 2 3" xfId="11811"/>
    <cellStyle name="40% - Accent4 14 2 2 2 3" xfId="6177"/>
    <cellStyle name="40% - Accent4 14 2 2 2 3 2" xfId="14531"/>
    <cellStyle name="40% - Accent4 14 2 2 2 4" xfId="10369"/>
    <cellStyle name="40% - Accent4 14 2 2 3" xfId="3457"/>
    <cellStyle name="40% - Accent4 14 2 2 3 2" xfId="7620"/>
    <cellStyle name="40% - Accent4 14 2 2 3 2 2" xfId="15974"/>
    <cellStyle name="40% - Accent4 14 2 2 3 3" xfId="11812"/>
    <cellStyle name="40% - Accent4 14 2 2 4" xfId="5141"/>
    <cellStyle name="40% - Accent4 14 2 2 4 2" xfId="13495"/>
    <cellStyle name="40% - Accent4 14 2 2 5" xfId="9333"/>
    <cellStyle name="40% - Accent4 14 2 3" xfId="1502"/>
    <cellStyle name="40% - Accent4 14 2 3 2" xfId="3458"/>
    <cellStyle name="40% - Accent4 14 2 3 2 2" xfId="7621"/>
    <cellStyle name="40% - Accent4 14 2 3 2 2 2" xfId="15975"/>
    <cellStyle name="40% - Accent4 14 2 3 2 3" xfId="11813"/>
    <cellStyle name="40% - Accent4 14 2 3 3" xfId="5665"/>
    <cellStyle name="40% - Accent4 14 2 3 3 2" xfId="14019"/>
    <cellStyle name="40% - Accent4 14 2 3 4" xfId="9857"/>
    <cellStyle name="40% - Accent4 14 2 4" xfId="3459"/>
    <cellStyle name="40% - Accent4 14 2 4 2" xfId="7622"/>
    <cellStyle name="40% - Accent4 14 2 4 2 2" xfId="15976"/>
    <cellStyle name="40% - Accent4 14 2 4 3" xfId="11814"/>
    <cellStyle name="40% - Accent4 14 2 5" xfId="4629"/>
    <cellStyle name="40% - Accent4 14 2 5 2" xfId="12983"/>
    <cellStyle name="40% - Accent4 14 2 6" xfId="8821"/>
    <cellStyle name="40% - Accent4 14 3" xfId="738"/>
    <cellStyle name="40% - Accent4 14 3 2" xfId="1774"/>
    <cellStyle name="40% - Accent4 14 3 2 2" xfId="3460"/>
    <cellStyle name="40% - Accent4 14 3 2 2 2" xfId="7623"/>
    <cellStyle name="40% - Accent4 14 3 2 2 2 2" xfId="15977"/>
    <cellStyle name="40% - Accent4 14 3 2 2 3" xfId="11815"/>
    <cellStyle name="40% - Accent4 14 3 2 3" xfId="5937"/>
    <cellStyle name="40% - Accent4 14 3 2 3 2" xfId="14291"/>
    <cellStyle name="40% - Accent4 14 3 2 4" xfId="10129"/>
    <cellStyle name="40% - Accent4 14 3 3" xfId="3461"/>
    <cellStyle name="40% - Accent4 14 3 3 2" xfId="7624"/>
    <cellStyle name="40% - Accent4 14 3 3 2 2" xfId="15978"/>
    <cellStyle name="40% - Accent4 14 3 3 3" xfId="11816"/>
    <cellStyle name="40% - Accent4 14 3 4" xfId="4901"/>
    <cellStyle name="40% - Accent4 14 3 4 2" xfId="13255"/>
    <cellStyle name="40% - Accent4 14 3 5" xfId="9093"/>
    <cellStyle name="40% - Accent4 14 4" xfId="1262"/>
    <cellStyle name="40% - Accent4 14 4 2" xfId="3462"/>
    <cellStyle name="40% - Accent4 14 4 2 2" xfId="7625"/>
    <cellStyle name="40% - Accent4 14 4 2 2 2" xfId="15979"/>
    <cellStyle name="40% - Accent4 14 4 2 3" xfId="11817"/>
    <cellStyle name="40% - Accent4 14 4 3" xfId="5425"/>
    <cellStyle name="40% - Accent4 14 4 3 2" xfId="13779"/>
    <cellStyle name="40% - Accent4 14 4 4" xfId="9617"/>
    <cellStyle name="40% - Accent4 14 5" xfId="3463"/>
    <cellStyle name="40% - Accent4 14 5 2" xfId="7626"/>
    <cellStyle name="40% - Accent4 14 5 2 2" xfId="15980"/>
    <cellStyle name="40% - Accent4 14 5 3" xfId="11818"/>
    <cellStyle name="40% - Accent4 14 6" xfId="4389"/>
    <cellStyle name="40% - Accent4 14 6 2" xfId="12743"/>
    <cellStyle name="40% - Accent4 14 7" xfId="8581"/>
    <cellStyle name="40% - Accent4 15" xfId="237"/>
    <cellStyle name="40% - Accent4 15 2" xfId="479"/>
    <cellStyle name="40% - Accent4 15 2 2" xfId="992"/>
    <cellStyle name="40% - Accent4 15 2 2 2" xfId="2028"/>
    <cellStyle name="40% - Accent4 15 2 2 2 2" xfId="3464"/>
    <cellStyle name="40% - Accent4 15 2 2 2 2 2" xfId="7627"/>
    <cellStyle name="40% - Accent4 15 2 2 2 2 2 2" xfId="15981"/>
    <cellStyle name="40% - Accent4 15 2 2 2 2 3" xfId="11819"/>
    <cellStyle name="40% - Accent4 15 2 2 2 3" xfId="6191"/>
    <cellStyle name="40% - Accent4 15 2 2 2 3 2" xfId="14545"/>
    <cellStyle name="40% - Accent4 15 2 2 2 4" xfId="10383"/>
    <cellStyle name="40% - Accent4 15 2 2 3" xfId="3465"/>
    <cellStyle name="40% - Accent4 15 2 2 3 2" xfId="7628"/>
    <cellStyle name="40% - Accent4 15 2 2 3 2 2" xfId="15982"/>
    <cellStyle name="40% - Accent4 15 2 2 3 3" xfId="11820"/>
    <cellStyle name="40% - Accent4 15 2 2 4" xfId="5155"/>
    <cellStyle name="40% - Accent4 15 2 2 4 2" xfId="13509"/>
    <cellStyle name="40% - Accent4 15 2 2 5" xfId="9347"/>
    <cellStyle name="40% - Accent4 15 2 3" xfId="1516"/>
    <cellStyle name="40% - Accent4 15 2 3 2" xfId="3466"/>
    <cellStyle name="40% - Accent4 15 2 3 2 2" xfId="7629"/>
    <cellStyle name="40% - Accent4 15 2 3 2 2 2" xfId="15983"/>
    <cellStyle name="40% - Accent4 15 2 3 2 3" xfId="11821"/>
    <cellStyle name="40% - Accent4 15 2 3 3" xfId="5679"/>
    <cellStyle name="40% - Accent4 15 2 3 3 2" xfId="14033"/>
    <cellStyle name="40% - Accent4 15 2 3 4" xfId="9871"/>
    <cellStyle name="40% - Accent4 15 2 4" xfId="3467"/>
    <cellStyle name="40% - Accent4 15 2 4 2" xfId="7630"/>
    <cellStyle name="40% - Accent4 15 2 4 2 2" xfId="15984"/>
    <cellStyle name="40% - Accent4 15 2 4 3" xfId="11822"/>
    <cellStyle name="40% - Accent4 15 2 5" xfId="4643"/>
    <cellStyle name="40% - Accent4 15 2 5 2" xfId="12997"/>
    <cellStyle name="40% - Accent4 15 2 6" xfId="8835"/>
    <cellStyle name="40% - Accent4 15 3" xfId="752"/>
    <cellStyle name="40% - Accent4 15 3 2" xfId="1788"/>
    <cellStyle name="40% - Accent4 15 3 2 2" xfId="3468"/>
    <cellStyle name="40% - Accent4 15 3 2 2 2" xfId="7631"/>
    <cellStyle name="40% - Accent4 15 3 2 2 2 2" xfId="15985"/>
    <cellStyle name="40% - Accent4 15 3 2 2 3" xfId="11823"/>
    <cellStyle name="40% - Accent4 15 3 2 3" xfId="5951"/>
    <cellStyle name="40% - Accent4 15 3 2 3 2" xfId="14305"/>
    <cellStyle name="40% - Accent4 15 3 2 4" xfId="10143"/>
    <cellStyle name="40% - Accent4 15 3 3" xfId="3469"/>
    <cellStyle name="40% - Accent4 15 3 3 2" xfId="7632"/>
    <cellStyle name="40% - Accent4 15 3 3 2 2" xfId="15986"/>
    <cellStyle name="40% - Accent4 15 3 3 3" xfId="11824"/>
    <cellStyle name="40% - Accent4 15 3 4" xfId="4915"/>
    <cellStyle name="40% - Accent4 15 3 4 2" xfId="13269"/>
    <cellStyle name="40% - Accent4 15 3 5" xfId="9107"/>
    <cellStyle name="40% - Accent4 15 4" xfId="1276"/>
    <cellStyle name="40% - Accent4 15 4 2" xfId="3470"/>
    <cellStyle name="40% - Accent4 15 4 2 2" xfId="7633"/>
    <cellStyle name="40% - Accent4 15 4 2 2 2" xfId="15987"/>
    <cellStyle name="40% - Accent4 15 4 2 3" xfId="11825"/>
    <cellStyle name="40% - Accent4 15 4 3" xfId="5439"/>
    <cellStyle name="40% - Accent4 15 4 3 2" xfId="13793"/>
    <cellStyle name="40% - Accent4 15 4 4" xfId="9631"/>
    <cellStyle name="40% - Accent4 15 5" xfId="3471"/>
    <cellStyle name="40% - Accent4 15 5 2" xfId="7634"/>
    <cellStyle name="40% - Accent4 15 5 2 2" xfId="15988"/>
    <cellStyle name="40% - Accent4 15 5 3" xfId="11826"/>
    <cellStyle name="40% - Accent4 15 6" xfId="4403"/>
    <cellStyle name="40% - Accent4 15 6 2" xfId="12757"/>
    <cellStyle name="40% - Accent4 15 7" xfId="8595"/>
    <cellStyle name="40% - Accent4 16" xfId="251"/>
    <cellStyle name="40% - Accent4 16 2" xfId="493"/>
    <cellStyle name="40% - Accent4 16 2 2" xfId="1006"/>
    <cellStyle name="40% - Accent4 16 2 2 2" xfId="2042"/>
    <cellStyle name="40% - Accent4 16 2 2 2 2" xfId="3472"/>
    <cellStyle name="40% - Accent4 16 2 2 2 2 2" xfId="7635"/>
    <cellStyle name="40% - Accent4 16 2 2 2 2 2 2" xfId="15989"/>
    <cellStyle name="40% - Accent4 16 2 2 2 2 3" xfId="11827"/>
    <cellStyle name="40% - Accent4 16 2 2 2 3" xfId="6205"/>
    <cellStyle name="40% - Accent4 16 2 2 2 3 2" xfId="14559"/>
    <cellStyle name="40% - Accent4 16 2 2 2 4" xfId="10397"/>
    <cellStyle name="40% - Accent4 16 2 2 3" xfId="3473"/>
    <cellStyle name="40% - Accent4 16 2 2 3 2" xfId="7636"/>
    <cellStyle name="40% - Accent4 16 2 2 3 2 2" xfId="15990"/>
    <cellStyle name="40% - Accent4 16 2 2 3 3" xfId="11828"/>
    <cellStyle name="40% - Accent4 16 2 2 4" xfId="5169"/>
    <cellStyle name="40% - Accent4 16 2 2 4 2" xfId="13523"/>
    <cellStyle name="40% - Accent4 16 2 2 5" xfId="9361"/>
    <cellStyle name="40% - Accent4 16 2 3" xfId="1530"/>
    <cellStyle name="40% - Accent4 16 2 3 2" xfId="3474"/>
    <cellStyle name="40% - Accent4 16 2 3 2 2" xfId="7637"/>
    <cellStyle name="40% - Accent4 16 2 3 2 2 2" xfId="15991"/>
    <cellStyle name="40% - Accent4 16 2 3 2 3" xfId="11829"/>
    <cellStyle name="40% - Accent4 16 2 3 3" xfId="5693"/>
    <cellStyle name="40% - Accent4 16 2 3 3 2" xfId="14047"/>
    <cellStyle name="40% - Accent4 16 2 3 4" xfId="9885"/>
    <cellStyle name="40% - Accent4 16 2 4" xfId="3475"/>
    <cellStyle name="40% - Accent4 16 2 4 2" xfId="7638"/>
    <cellStyle name="40% - Accent4 16 2 4 2 2" xfId="15992"/>
    <cellStyle name="40% - Accent4 16 2 4 3" xfId="11830"/>
    <cellStyle name="40% - Accent4 16 2 5" xfId="4657"/>
    <cellStyle name="40% - Accent4 16 2 5 2" xfId="13011"/>
    <cellStyle name="40% - Accent4 16 2 6" xfId="8849"/>
    <cellStyle name="40% - Accent4 16 3" xfId="766"/>
    <cellStyle name="40% - Accent4 16 3 2" xfId="1802"/>
    <cellStyle name="40% - Accent4 16 3 2 2" xfId="3476"/>
    <cellStyle name="40% - Accent4 16 3 2 2 2" xfId="7639"/>
    <cellStyle name="40% - Accent4 16 3 2 2 2 2" xfId="15993"/>
    <cellStyle name="40% - Accent4 16 3 2 2 3" xfId="11831"/>
    <cellStyle name="40% - Accent4 16 3 2 3" xfId="5965"/>
    <cellStyle name="40% - Accent4 16 3 2 3 2" xfId="14319"/>
    <cellStyle name="40% - Accent4 16 3 2 4" xfId="10157"/>
    <cellStyle name="40% - Accent4 16 3 3" xfId="3477"/>
    <cellStyle name="40% - Accent4 16 3 3 2" xfId="7640"/>
    <cellStyle name="40% - Accent4 16 3 3 2 2" xfId="15994"/>
    <cellStyle name="40% - Accent4 16 3 3 3" xfId="11832"/>
    <cellStyle name="40% - Accent4 16 3 4" xfId="4929"/>
    <cellStyle name="40% - Accent4 16 3 4 2" xfId="13283"/>
    <cellStyle name="40% - Accent4 16 3 5" xfId="9121"/>
    <cellStyle name="40% - Accent4 16 4" xfId="1290"/>
    <cellStyle name="40% - Accent4 16 4 2" xfId="3478"/>
    <cellStyle name="40% - Accent4 16 4 2 2" xfId="7641"/>
    <cellStyle name="40% - Accent4 16 4 2 2 2" xfId="15995"/>
    <cellStyle name="40% - Accent4 16 4 2 3" xfId="11833"/>
    <cellStyle name="40% - Accent4 16 4 3" xfId="5453"/>
    <cellStyle name="40% - Accent4 16 4 3 2" xfId="13807"/>
    <cellStyle name="40% - Accent4 16 4 4" xfId="9645"/>
    <cellStyle name="40% - Accent4 16 5" xfId="3479"/>
    <cellStyle name="40% - Accent4 16 5 2" xfId="7642"/>
    <cellStyle name="40% - Accent4 16 5 2 2" xfId="15996"/>
    <cellStyle name="40% - Accent4 16 5 3" xfId="11834"/>
    <cellStyle name="40% - Accent4 16 6" xfId="4417"/>
    <cellStyle name="40% - Accent4 16 6 2" xfId="12771"/>
    <cellStyle name="40% - Accent4 16 7" xfId="8609"/>
    <cellStyle name="40% - Accent4 17" xfId="267"/>
    <cellStyle name="40% - Accent4 17 2" xfId="507"/>
    <cellStyle name="40% - Accent4 17 2 2" xfId="1020"/>
    <cellStyle name="40% - Accent4 17 2 2 2" xfId="2056"/>
    <cellStyle name="40% - Accent4 17 2 2 2 2" xfId="3480"/>
    <cellStyle name="40% - Accent4 17 2 2 2 2 2" xfId="7643"/>
    <cellStyle name="40% - Accent4 17 2 2 2 2 2 2" xfId="15997"/>
    <cellStyle name="40% - Accent4 17 2 2 2 2 3" xfId="11835"/>
    <cellStyle name="40% - Accent4 17 2 2 2 3" xfId="6219"/>
    <cellStyle name="40% - Accent4 17 2 2 2 3 2" xfId="14573"/>
    <cellStyle name="40% - Accent4 17 2 2 2 4" xfId="10411"/>
    <cellStyle name="40% - Accent4 17 2 2 3" xfId="3481"/>
    <cellStyle name="40% - Accent4 17 2 2 3 2" xfId="7644"/>
    <cellStyle name="40% - Accent4 17 2 2 3 2 2" xfId="15998"/>
    <cellStyle name="40% - Accent4 17 2 2 3 3" xfId="11836"/>
    <cellStyle name="40% - Accent4 17 2 2 4" xfId="5183"/>
    <cellStyle name="40% - Accent4 17 2 2 4 2" xfId="13537"/>
    <cellStyle name="40% - Accent4 17 2 2 5" xfId="9375"/>
    <cellStyle name="40% - Accent4 17 2 3" xfId="1544"/>
    <cellStyle name="40% - Accent4 17 2 3 2" xfId="3482"/>
    <cellStyle name="40% - Accent4 17 2 3 2 2" xfId="7645"/>
    <cellStyle name="40% - Accent4 17 2 3 2 2 2" xfId="15999"/>
    <cellStyle name="40% - Accent4 17 2 3 2 3" xfId="11837"/>
    <cellStyle name="40% - Accent4 17 2 3 3" xfId="5707"/>
    <cellStyle name="40% - Accent4 17 2 3 3 2" xfId="14061"/>
    <cellStyle name="40% - Accent4 17 2 3 4" xfId="9899"/>
    <cellStyle name="40% - Accent4 17 2 4" xfId="3483"/>
    <cellStyle name="40% - Accent4 17 2 4 2" xfId="7646"/>
    <cellStyle name="40% - Accent4 17 2 4 2 2" xfId="16000"/>
    <cellStyle name="40% - Accent4 17 2 4 3" xfId="11838"/>
    <cellStyle name="40% - Accent4 17 2 5" xfId="4671"/>
    <cellStyle name="40% - Accent4 17 2 5 2" xfId="13025"/>
    <cellStyle name="40% - Accent4 17 2 6" xfId="8863"/>
    <cellStyle name="40% - Accent4 17 3" xfId="780"/>
    <cellStyle name="40% - Accent4 17 3 2" xfId="1816"/>
    <cellStyle name="40% - Accent4 17 3 2 2" xfId="3484"/>
    <cellStyle name="40% - Accent4 17 3 2 2 2" xfId="7647"/>
    <cellStyle name="40% - Accent4 17 3 2 2 2 2" xfId="16001"/>
    <cellStyle name="40% - Accent4 17 3 2 2 3" xfId="11839"/>
    <cellStyle name="40% - Accent4 17 3 2 3" xfId="5979"/>
    <cellStyle name="40% - Accent4 17 3 2 3 2" xfId="14333"/>
    <cellStyle name="40% - Accent4 17 3 2 4" xfId="10171"/>
    <cellStyle name="40% - Accent4 17 3 3" xfId="3485"/>
    <cellStyle name="40% - Accent4 17 3 3 2" xfId="7648"/>
    <cellStyle name="40% - Accent4 17 3 3 2 2" xfId="16002"/>
    <cellStyle name="40% - Accent4 17 3 3 3" xfId="11840"/>
    <cellStyle name="40% - Accent4 17 3 4" xfId="4943"/>
    <cellStyle name="40% - Accent4 17 3 4 2" xfId="13297"/>
    <cellStyle name="40% - Accent4 17 3 5" xfId="9135"/>
    <cellStyle name="40% - Accent4 17 4" xfId="1304"/>
    <cellStyle name="40% - Accent4 17 4 2" xfId="3486"/>
    <cellStyle name="40% - Accent4 17 4 2 2" xfId="7649"/>
    <cellStyle name="40% - Accent4 17 4 2 2 2" xfId="16003"/>
    <cellStyle name="40% - Accent4 17 4 2 3" xfId="11841"/>
    <cellStyle name="40% - Accent4 17 4 3" xfId="5467"/>
    <cellStyle name="40% - Accent4 17 4 3 2" xfId="13821"/>
    <cellStyle name="40% - Accent4 17 4 4" xfId="9659"/>
    <cellStyle name="40% - Accent4 17 5" xfId="3487"/>
    <cellStyle name="40% - Accent4 17 5 2" xfId="7650"/>
    <cellStyle name="40% - Accent4 17 5 2 2" xfId="16004"/>
    <cellStyle name="40% - Accent4 17 5 3" xfId="11842"/>
    <cellStyle name="40% - Accent4 17 6" xfId="4431"/>
    <cellStyle name="40% - Accent4 17 6 2" xfId="12785"/>
    <cellStyle name="40% - Accent4 17 7" xfId="8623"/>
    <cellStyle name="40% - Accent4 18" xfId="281"/>
    <cellStyle name="40% - Accent4 18 2" xfId="794"/>
    <cellStyle name="40% - Accent4 18 2 2" xfId="1830"/>
    <cellStyle name="40% - Accent4 18 2 2 2" xfId="3488"/>
    <cellStyle name="40% - Accent4 18 2 2 2 2" xfId="7651"/>
    <cellStyle name="40% - Accent4 18 2 2 2 2 2" xfId="16005"/>
    <cellStyle name="40% - Accent4 18 2 2 2 3" xfId="11843"/>
    <cellStyle name="40% - Accent4 18 2 2 3" xfId="5993"/>
    <cellStyle name="40% - Accent4 18 2 2 3 2" xfId="14347"/>
    <cellStyle name="40% - Accent4 18 2 2 4" xfId="10185"/>
    <cellStyle name="40% - Accent4 18 2 3" xfId="3489"/>
    <cellStyle name="40% - Accent4 18 2 3 2" xfId="7652"/>
    <cellStyle name="40% - Accent4 18 2 3 2 2" xfId="16006"/>
    <cellStyle name="40% - Accent4 18 2 3 3" xfId="11844"/>
    <cellStyle name="40% - Accent4 18 2 4" xfId="4957"/>
    <cellStyle name="40% - Accent4 18 2 4 2" xfId="13311"/>
    <cellStyle name="40% - Accent4 18 2 5" xfId="9149"/>
    <cellStyle name="40% - Accent4 18 3" xfId="1318"/>
    <cellStyle name="40% - Accent4 18 3 2" xfId="3490"/>
    <cellStyle name="40% - Accent4 18 3 2 2" xfId="7653"/>
    <cellStyle name="40% - Accent4 18 3 2 2 2" xfId="16007"/>
    <cellStyle name="40% - Accent4 18 3 2 3" xfId="11845"/>
    <cellStyle name="40% - Accent4 18 3 3" xfId="5481"/>
    <cellStyle name="40% - Accent4 18 3 3 2" xfId="13835"/>
    <cellStyle name="40% - Accent4 18 3 4" xfId="9673"/>
    <cellStyle name="40% - Accent4 18 4" xfId="3491"/>
    <cellStyle name="40% - Accent4 18 4 2" xfId="7654"/>
    <cellStyle name="40% - Accent4 18 4 2 2" xfId="16008"/>
    <cellStyle name="40% - Accent4 18 4 3" xfId="11846"/>
    <cellStyle name="40% - Accent4 18 5" xfId="4445"/>
    <cellStyle name="40% - Accent4 18 5 2" xfId="12799"/>
    <cellStyle name="40% - Accent4 18 6" xfId="8637"/>
    <cellStyle name="40% - Accent4 19" xfId="523"/>
    <cellStyle name="40% - Accent4 19 2" xfId="1036"/>
    <cellStyle name="40% - Accent4 19 2 2" xfId="2072"/>
    <cellStyle name="40% - Accent4 19 2 2 2" xfId="3492"/>
    <cellStyle name="40% - Accent4 19 2 2 2 2" xfId="7655"/>
    <cellStyle name="40% - Accent4 19 2 2 2 2 2" xfId="16009"/>
    <cellStyle name="40% - Accent4 19 2 2 2 3" xfId="11847"/>
    <cellStyle name="40% - Accent4 19 2 2 3" xfId="6235"/>
    <cellStyle name="40% - Accent4 19 2 2 3 2" xfId="14589"/>
    <cellStyle name="40% - Accent4 19 2 2 4" xfId="10427"/>
    <cellStyle name="40% - Accent4 19 2 3" xfId="3493"/>
    <cellStyle name="40% - Accent4 19 2 3 2" xfId="7656"/>
    <cellStyle name="40% - Accent4 19 2 3 2 2" xfId="16010"/>
    <cellStyle name="40% - Accent4 19 2 3 3" xfId="11848"/>
    <cellStyle name="40% - Accent4 19 2 4" xfId="5199"/>
    <cellStyle name="40% - Accent4 19 2 4 2" xfId="13553"/>
    <cellStyle name="40% - Accent4 19 2 5" xfId="9391"/>
    <cellStyle name="40% - Accent4 19 3" xfId="1560"/>
    <cellStyle name="40% - Accent4 19 3 2" xfId="3494"/>
    <cellStyle name="40% - Accent4 19 3 2 2" xfId="7657"/>
    <cellStyle name="40% - Accent4 19 3 2 2 2" xfId="16011"/>
    <cellStyle name="40% - Accent4 19 3 2 3" xfId="11849"/>
    <cellStyle name="40% - Accent4 19 3 3" xfId="5723"/>
    <cellStyle name="40% - Accent4 19 3 3 2" xfId="14077"/>
    <cellStyle name="40% - Accent4 19 3 4" xfId="9915"/>
    <cellStyle name="40% - Accent4 19 4" xfId="3495"/>
    <cellStyle name="40% - Accent4 19 4 2" xfId="7658"/>
    <cellStyle name="40% - Accent4 19 4 2 2" xfId="16012"/>
    <cellStyle name="40% - Accent4 19 4 3" xfId="11850"/>
    <cellStyle name="40% - Accent4 19 5" xfId="4687"/>
    <cellStyle name="40% - Accent4 19 5 2" xfId="13041"/>
    <cellStyle name="40% - Accent4 19 6" xfId="8879"/>
    <cellStyle name="40% - Accent4 2" xfId="52"/>
    <cellStyle name="40% - Accent4 2 2" xfId="295"/>
    <cellStyle name="40% - Accent4 2 2 2" xfId="808"/>
    <cellStyle name="40% - Accent4 2 2 2 2" xfId="1844"/>
    <cellStyle name="40% - Accent4 2 2 2 2 2" xfId="3496"/>
    <cellStyle name="40% - Accent4 2 2 2 2 2 2" xfId="7659"/>
    <cellStyle name="40% - Accent4 2 2 2 2 2 2 2" xfId="16013"/>
    <cellStyle name="40% - Accent4 2 2 2 2 2 3" xfId="11851"/>
    <cellStyle name="40% - Accent4 2 2 2 2 3" xfId="6007"/>
    <cellStyle name="40% - Accent4 2 2 2 2 3 2" xfId="14361"/>
    <cellStyle name="40% - Accent4 2 2 2 2 4" xfId="10199"/>
    <cellStyle name="40% - Accent4 2 2 2 3" xfId="3497"/>
    <cellStyle name="40% - Accent4 2 2 2 3 2" xfId="7660"/>
    <cellStyle name="40% - Accent4 2 2 2 3 2 2" xfId="16014"/>
    <cellStyle name="40% - Accent4 2 2 2 3 3" xfId="11852"/>
    <cellStyle name="40% - Accent4 2 2 2 4" xfId="4971"/>
    <cellStyle name="40% - Accent4 2 2 2 4 2" xfId="13325"/>
    <cellStyle name="40% - Accent4 2 2 2 5" xfId="9163"/>
    <cellStyle name="40% - Accent4 2 2 3" xfId="1332"/>
    <cellStyle name="40% - Accent4 2 2 3 2" xfId="3498"/>
    <cellStyle name="40% - Accent4 2 2 3 2 2" xfId="7661"/>
    <cellStyle name="40% - Accent4 2 2 3 2 2 2" xfId="16015"/>
    <cellStyle name="40% - Accent4 2 2 3 2 3" xfId="11853"/>
    <cellStyle name="40% - Accent4 2 2 3 3" xfId="5495"/>
    <cellStyle name="40% - Accent4 2 2 3 3 2" xfId="13849"/>
    <cellStyle name="40% - Accent4 2 2 3 4" xfId="9687"/>
    <cellStyle name="40% - Accent4 2 2 4" xfId="3499"/>
    <cellStyle name="40% - Accent4 2 2 4 2" xfId="7662"/>
    <cellStyle name="40% - Accent4 2 2 4 2 2" xfId="16016"/>
    <cellStyle name="40% - Accent4 2 2 4 3" xfId="11854"/>
    <cellStyle name="40% - Accent4 2 2 5" xfId="4459"/>
    <cellStyle name="40% - Accent4 2 2 5 2" xfId="12813"/>
    <cellStyle name="40% - Accent4 2 2 6" xfId="8651"/>
    <cellStyle name="40% - Accent4 2 3" xfId="568"/>
    <cellStyle name="40% - Accent4 2 3 2" xfId="1604"/>
    <cellStyle name="40% - Accent4 2 3 2 2" xfId="3500"/>
    <cellStyle name="40% - Accent4 2 3 2 2 2" xfId="7663"/>
    <cellStyle name="40% - Accent4 2 3 2 2 2 2" xfId="16017"/>
    <cellStyle name="40% - Accent4 2 3 2 2 3" xfId="11855"/>
    <cellStyle name="40% - Accent4 2 3 2 3" xfId="5767"/>
    <cellStyle name="40% - Accent4 2 3 2 3 2" xfId="14121"/>
    <cellStyle name="40% - Accent4 2 3 2 4" xfId="9959"/>
    <cellStyle name="40% - Accent4 2 3 3" xfId="3501"/>
    <cellStyle name="40% - Accent4 2 3 3 2" xfId="7664"/>
    <cellStyle name="40% - Accent4 2 3 3 2 2" xfId="16018"/>
    <cellStyle name="40% - Accent4 2 3 3 3" xfId="11856"/>
    <cellStyle name="40% - Accent4 2 3 4" xfId="4731"/>
    <cellStyle name="40% - Accent4 2 3 4 2" xfId="13085"/>
    <cellStyle name="40% - Accent4 2 3 5" xfId="8923"/>
    <cellStyle name="40% - Accent4 2 4" xfId="1092"/>
    <cellStyle name="40% - Accent4 2 4 2" xfId="3502"/>
    <cellStyle name="40% - Accent4 2 4 2 2" xfId="7665"/>
    <cellStyle name="40% - Accent4 2 4 2 2 2" xfId="16019"/>
    <cellStyle name="40% - Accent4 2 4 2 3" xfId="11857"/>
    <cellStyle name="40% - Accent4 2 4 3" xfId="5255"/>
    <cellStyle name="40% - Accent4 2 4 3 2" xfId="13609"/>
    <cellStyle name="40% - Accent4 2 4 4" xfId="9447"/>
    <cellStyle name="40% - Accent4 2 5" xfId="3503"/>
    <cellStyle name="40% - Accent4 2 5 2" xfId="7666"/>
    <cellStyle name="40% - Accent4 2 5 2 2" xfId="16020"/>
    <cellStyle name="40% - Accent4 2 5 3" xfId="11858"/>
    <cellStyle name="40% - Accent4 2 6" xfId="4219"/>
    <cellStyle name="40% - Accent4 2 6 2" xfId="12573"/>
    <cellStyle name="40% - Accent4 2 7" xfId="8411"/>
    <cellStyle name="40% - Accent4 20" xfId="537"/>
    <cellStyle name="40% - Accent4 20 2" xfId="1050"/>
    <cellStyle name="40% - Accent4 20 2 2" xfId="2086"/>
    <cellStyle name="40% - Accent4 20 2 2 2" xfId="3504"/>
    <cellStyle name="40% - Accent4 20 2 2 2 2" xfId="7667"/>
    <cellStyle name="40% - Accent4 20 2 2 2 2 2" xfId="16021"/>
    <cellStyle name="40% - Accent4 20 2 2 2 3" xfId="11859"/>
    <cellStyle name="40% - Accent4 20 2 2 3" xfId="6249"/>
    <cellStyle name="40% - Accent4 20 2 2 3 2" xfId="14603"/>
    <cellStyle name="40% - Accent4 20 2 2 4" xfId="10441"/>
    <cellStyle name="40% - Accent4 20 2 3" xfId="3505"/>
    <cellStyle name="40% - Accent4 20 2 3 2" xfId="7668"/>
    <cellStyle name="40% - Accent4 20 2 3 2 2" xfId="16022"/>
    <cellStyle name="40% - Accent4 20 2 3 3" xfId="11860"/>
    <cellStyle name="40% - Accent4 20 2 4" xfId="5213"/>
    <cellStyle name="40% - Accent4 20 2 4 2" xfId="13567"/>
    <cellStyle name="40% - Accent4 20 2 5" xfId="9405"/>
    <cellStyle name="40% - Accent4 20 3" xfId="1574"/>
    <cellStyle name="40% - Accent4 20 3 2" xfId="3506"/>
    <cellStyle name="40% - Accent4 20 3 2 2" xfId="7669"/>
    <cellStyle name="40% - Accent4 20 3 2 2 2" xfId="16023"/>
    <cellStyle name="40% - Accent4 20 3 2 3" xfId="11861"/>
    <cellStyle name="40% - Accent4 20 3 3" xfId="5737"/>
    <cellStyle name="40% - Accent4 20 3 3 2" xfId="14091"/>
    <cellStyle name="40% - Accent4 20 3 4" xfId="9929"/>
    <cellStyle name="40% - Accent4 20 4" xfId="3507"/>
    <cellStyle name="40% - Accent4 20 4 2" xfId="7670"/>
    <cellStyle name="40% - Accent4 20 4 2 2" xfId="16024"/>
    <cellStyle name="40% - Accent4 20 4 3" xfId="11862"/>
    <cellStyle name="40% - Accent4 20 5" xfId="4701"/>
    <cellStyle name="40% - Accent4 20 5 2" xfId="13055"/>
    <cellStyle name="40% - Accent4 20 6" xfId="8893"/>
    <cellStyle name="40% - Accent4 21" xfId="1064"/>
    <cellStyle name="40% - Accent4 21 2" xfId="2100"/>
    <cellStyle name="40% - Accent4 21 2 2" xfId="3508"/>
    <cellStyle name="40% - Accent4 21 2 2 2" xfId="7671"/>
    <cellStyle name="40% - Accent4 21 2 2 2 2" xfId="16025"/>
    <cellStyle name="40% - Accent4 21 2 2 3" xfId="11863"/>
    <cellStyle name="40% - Accent4 21 2 3" xfId="6263"/>
    <cellStyle name="40% - Accent4 21 2 3 2" xfId="14617"/>
    <cellStyle name="40% - Accent4 21 2 4" xfId="10455"/>
    <cellStyle name="40% - Accent4 21 3" xfId="3509"/>
    <cellStyle name="40% - Accent4 21 3 2" xfId="7672"/>
    <cellStyle name="40% - Accent4 21 3 2 2" xfId="16026"/>
    <cellStyle name="40% - Accent4 21 3 3" xfId="11864"/>
    <cellStyle name="40% - Accent4 21 4" xfId="5227"/>
    <cellStyle name="40% - Accent4 21 4 2" xfId="13581"/>
    <cellStyle name="40% - Accent4 21 5" xfId="9419"/>
    <cellStyle name="40% - Accent4 22" xfId="551"/>
    <cellStyle name="40% - Accent4 22 2" xfId="1588"/>
    <cellStyle name="40% - Accent4 22 2 2" xfId="3510"/>
    <cellStyle name="40% - Accent4 22 2 2 2" xfId="7673"/>
    <cellStyle name="40% - Accent4 22 2 2 2 2" xfId="16027"/>
    <cellStyle name="40% - Accent4 22 2 2 3" xfId="11865"/>
    <cellStyle name="40% - Accent4 22 2 3" xfId="5751"/>
    <cellStyle name="40% - Accent4 22 2 3 2" xfId="14105"/>
    <cellStyle name="40% - Accent4 22 2 4" xfId="9943"/>
    <cellStyle name="40% - Accent4 22 3" xfId="3511"/>
    <cellStyle name="40% - Accent4 22 3 2" xfId="7674"/>
    <cellStyle name="40% - Accent4 22 3 2 2" xfId="16028"/>
    <cellStyle name="40% - Accent4 22 3 3" xfId="11866"/>
    <cellStyle name="40% - Accent4 22 4" xfId="4715"/>
    <cellStyle name="40% - Accent4 22 4 2" xfId="13069"/>
    <cellStyle name="40% - Accent4 22 5" xfId="8907"/>
    <cellStyle name="40% - Accent4 23" xfId="1078"/>
    <cellStyle name="40% - Accent4 23 2" xfId="3512"/>
    <cellStyle name="40% - Accent4 23 2 2" xfId="7675"/>
    <cellStyle name="40% - Accent4 23 2 2 2" xfId="16029"/>
    <cellStyle name="40% - Accent4 23 2 3" xfId="11867"/>
    <cellStyle name="40% - Accent4 23 3" xfId="5241"/>
    <cellStyle name="40% - Accent4 23 3 2" xfId="13595"/>
    <cellStyle name="40% - Accent4 23 4" xfId="9433"/>
    <cellStyle name="40% - Accent4 24" xfId="2114"/>
    <cellStyle name="40% - Accent4 24 2" xfId="6277"/>
    <cellStyle name="40% - Accent4 24 2 2" xfId="14631"/>
    <cellStyle name="40% - Accent4 24 3" xfId="10469"/>
    <cellStyle name="40% - Accent4 25" xfId="4189"/>
    <cellStyle name="40% - Accent4 25 2" xfId="8352"/>
    <cellStyle name="40% - Accent4 25 2 2" xfId="16706"/>
    <cellStyle name="40% - Accent4 25 3" xfId="12544"/>
    <cellStyle name="40% - Accent4 26" xfId="4202"/>
    <cellStyle name="40% - Accent4 26 2" xfId="12557"/>
    <cellStyle name="40% - Accent4 27" xfId="8366"/>
    <cellStyle name="40% - Accent4 27 2" xfId="16720"/>
    <cellStyle name="40% - Accent4 28" xfId="8380"/>
    <cellStyle name="40% - Accent4 28 2" xfId="16734"/>
    <cellStyle name="40% - Accent4 29" xfId="8394"/>
    <cellStyle name="40% - Accent4 3" xfId="66"/>
    <cellStyle name="40% - Accent4 3 2" xfId="309"/>
    <cellStyle name="40% - Accent4 3 2 2" xfId="822"/>
    <cellStyle name="40% - Accent4 3 2 2 2" xfId="1858"/>
    <cellStyle name="40% - Accent4 3 2 2 2 2" xfId="3513"/>
    <cellStyle name="40% - Accent4 3 2 2 2 2 2" xfId="7676"/>
    <cellStyle name="40% - Accent4 3 2 2 2 2 2 2" xfId="16030"/>
    <cellStyle name="40% - Accent4 3 2 2 2 2 3" xfId="11868"/>
    <cellStyle name="40% - Accent4 3 2 2 2 3" xfId="6021"/>
    <cellStyle name="40% - Accent4 3 2 2 2 3 2" xfId="14375"/>
    <cellStyle name="40% - Accent4 3 2 2 2 4" xfId="10213"/>
    <cellStyle name="40% - Accent4 3 2 2 3" xfId="3514"/>
    <cellStyle name="40% - Accent4 3 2 2 3 2" xfId="7677"/>
    <cellStyle name="40% - Accent4 3 2 2 3 2 2" xfId="16031"/>
    <cellStyle name="40% - Accent4 3 2 2 3 3" xfId="11869"/>
    <cellStyle name="40% - Accent4 3 2 2 4" xfId="4985"/>
    <cellStyle name="40% - Accent4 3 2 2 4 2" xfId="13339"/>
    <cellStyle name="40% - Accent4 3 2 2 5" xfId="9177"/>
    <cellStyle name="40% - Accent4 3 2 3" xfId="1346"/>
    <cellStyle name="40% - Accent4 3 2 3 2" xfId="3515"/>
    <cellStyle name="40% - Accent4 3 2 3 2 2" xfId="7678"/>
    <cellStyle name="40% - Accent4 3 2 3 2 2 2" xfId="16032"/>
    <cellStyle name="40% - Accent4 3 2 3 2 3" xfId="11870"/>
    <cellStyle name="40% - Accent4 3 2 3 3" xfId="5509"/>
    <cellStyle name="40% - Accent4 3 2 3 3 2" xfId="13863"/>
    <cellStyle name="40% - Accent4 3 2 3 4" xfId="9701"/>
    <cellStyle name="40% - Accent4 3 2 4" xfId="3516"/>
    <cellStyle name="40% - Accent4 3 2 4 2" xfId="7679"/>
    <cellStyle name="40% - Accent4 3 2 4 2 2" xfId="16033"/>
    <cellStyle name="40% - Accent4 3 2 4 3" xfId="11871"/>
    <cellStyle name="40% - Accent4 3 2 5" xfId="4473"/>
    <cellStyle name="40% - Accent4 3 2 5 2" xfId="12827"/>
    <cellStyle name="40% - Accent4 3 2 6" xfId="8665"/>
    <cellStyle name="40% - Accent4 3 3" xfId="582"/>
    <cellStyle name="40% - Accent4 3 3 2" xfId="1618"/>
    <cellStyle name="40% - Accent4 3 3 2 2" xfId="3517"/>
    <cellStyle name="40% - Accent4 3 3 2 2 2" xfId="7680"/>
    <cellStyle name="40% - Accent4 3 3 2 2 2 2" xfId="16034"/>
    <cellStyle name="40% - Accent4 3 3 2 2 3" xfId="11872"/>
    <cellStyle name="40% - Accent4 3 3 2 3" xfId="5781"/>
    <cellStyle name="40% - Accent4 3 3 2 3 2" xfId="14135"/>
    <cellStyle name="40% - Accent4 3 3 2 4" xfId="9973"/>
    <cellStyle name="40% - Accent4 3 3 3" xfId="3518"/>
    <cellStyle name="40% - Accent4 3 3 3 2" xfId="7681"/>
    <cellStyle name="40% - Accent4 3 3 3 2 2" xfId="16035"/>
    <cellStyle name="40% - Accent4 3 3 3 3" xfId="11873"/>
    <cellStyle name="40% - Accent4 3 3 4" xfId="4745"/>
    <cellStyle name="40% - Accent4 3 3 4 2" xfId="13099"/>
    <cellStyle name="40% - Accent4 3 3 5" xfId="8937"/>
    <cellStyle name="40% - Accent4 3 4" xfId="1106"/>
    <cellStyle name="40% - Accent4 3 4 2" xfId="3519"/>
    <cellStyle name="40% - Accent4 3 4 2 2" xfId="7682"/>
    <cellStyle name="40% - Accent4 3 4 2 2 2" xfId="16036"/>
    <cellStyle name="40% - Accent4 3 4 2 3" xfId="11874"/>
    <cellStyle name="40% - Accent4 3 4 3" xfId="5269"/>
    <cellStyle name="40% - Accent4 3 4 3 2" xfId="13623"/>
    <cellStyle name="40% - Accent4 3 4 4" xfId="9461"/>
    <cellStyle name="40% - Accent4 3 5" xfId="3520"/>
    <cellStyle name="40% - Accent4 3 5 2" xfId="7683"/>
    <cellStyle name="40% - Accent4 3 5 2 2" xfId="16037"/>
    <cellStyle name="40% - Accent4 3 5 3" xfId="11875"/>
    <cellStyle name="40% - Accent4 3 6" xfId="4233"/>
    <cellStyle name="40% - Accent4 3 6 2" xfId="12587"/>
    <cellStyle name="40% - Accent4 3 7" xfId="8425"/>
    <cellStyle name="40% - Accent4 4" xfId="80"/>
    <cellStyle name="40% - Accent4 4 2" xfId="323"/>
    <cellStyle name="40% - Accent4 4 2 2" xfId="836"/>
    <cellStyle name="40% - Accent4 4 2 2 2" xfId="1872"/>
    <cellStyle name="40% - Accent4 4 2 2 2 2" xfId="3521"/>
    <cellStyle name="40% - Accent4 4 2 2 2 2 2" xfId="7684"/>
    <cellStyle name="40% - Accent4 4 2 2 2 2 2 2" xfId="16038"/>
    <cellStyle name="40% - Accent4 4 2 2 2 2 3" xfId="11876"/>
    <cellStyle name="40% - Accent4 4 2 2 2 3" xfId="6035"/>
    <cellStyle name="40% - Accent4 4 2 2 2 3 2" xfId="14389"/>
    <cellStyle name="40% - Accent4 4 2 2 2 4" xfId="10227"/>
    <cellStyle name="40% - Accent4 4 2 2 3" xfId="3522"/>
    <cellStyle name="40% - Accent4 4 2 2 3 2" xfId="7685"/>
    <cellStyle name="40% - Accent4 4 2 2 3 2 2" xfId="16039"/>
    <cellStyle name="40% - Accent4 4 2 2 3 3" xfId="11877"/>
    <cellStyle name="40% - Accent4 4 2 2 4" xfId="4999"/>
    <cellStyle name="40% - Accent4 4 2 2 4 2" xfId="13353"/>
    <cellStyle name="40% - Accent4 4 2 2 5" xfId="9191"/>
    <cellStyle name="40% - Accent4 4 2 3" xfId="1360"/>
    <cellStyle name="40% - Accent4 4 2 3 2" xfId="3523"/>
    <cellStyle name="40% - Accent4 4 2 3 2 2" xfId="7686"/>
    <cellStyle name="40% - Accent4 4 2 3 2 2 2" xfId="16040"/>
    <cellStyle name="40% - Accent4 4 2 3 2 3" xfId="11878"/>
    <cellStyle name="40% - Accent4 4 2 3 3" xfId="5523"/>
    <cellStyle name="40% - Accent4 4 2 3 3 2" xfId="13877"/>
    <cellStyle name="40% - Accent4 4 2 3 4" xfId="9715"/>
    <cellStyle name="40% - Accent4 4 2 4" xfId="3524"/>
    <cellStyle name="40% - Accent4 4 2 4 2" xfId="7687"/>
    <cellStyle name="40% - Accent4 4 2 4 2 2" xfId="16041"/>
    <cellStyle name="40% - Accent4 4 2 4 3" xfId="11879"/>
    <cellStyle name="40% - Accent4 4 2 5" xfId="4487"/>
    <cellStyle name="40% - Accent4 4 2 5 2" xfId="12841"/>
    <cellStyle name="40% - Accent4 4 2 6" xfId="8679"/>
    <cellStyle name="40% - Accent4 4 3" xfId="596"/>
    <cellStyle name="40% - Accent4 4 3 2" xfId="1632"/>
    <cellStyle name="40% - Accent4 4 3 2 2" xfId="3525"/>
    <cellStyle name="40% - Accent4 4 3 2 2 2" xfId="7688"/>
    <cellStyle name="40% - Accent4 4 3 2 2 2 2" xfId="16042"/>
    <cellStyle name="40% - Accent4 4 3 2 2 3" xfId="11880"/>
    <cellStyle name="40% - Accent4 4 3 2 3" xfId="5795"/>
    <cellStyle name="40% - Accent4 4 3 2 3 2" xfId="14149"/>
    <cellStyle name="40% - Accent4 4 3 2 4" xfId="9987"/>
    <cellStyle name="40% - Accent4 4 3 3" xfId="3526"/>
    <cellStyle name="40% - Accent4 4 3 3 2" xfId="7689"/>
    <cellStyle name="40% - Accent4 4 3 3 2 2" xfId="16043"/>
    <cellStyle name="40% - Accent4 4 3 3 3" xfId="11881"/>
    <cellStyle name="40% - Accent4 4 3 4" xfId="4759"/>
    <cellStyle name="40% - Accent4 4 3 4 2" xfId="13113"/>
    <cellStyle name="40% - Accent4 4 3 5" xfId="8951"/>
    <cellStyle name="40% - Accent4 4 4" xfId="1120"/>
    <cellStyle name="40% - Accent4 4 4 2" xfId="3527"/>
    <cellStyle name="40% - Accent4 4 4 2 2" xfId="7690"/>
    <cellStyle name="40% - Accent4 4 4 2 2 2" xfId="16044"/>
    <cellStyle name="40% - Accent4 4 4 2 3" xfId="11882"/>
    <cellStyle name="40% - Accent4 4 4 3" xfId="5283"/>
    <cellStyle name="40% - Accent4 4 4 3 2" xfId="13637"/>
    <cellStyle name="40% - Accent4 4 4 4" xfId="9475"/>
    <cellStyle name="40% - Accent4 4 5" xfId="3528"/>
    <cellStyle name="40% - Accent4 4 5 2" xfId="7691"/>
    <cellStyle name="40% - Accent4 4 5 2 2" xfId="16045"/>
    <cellStyle name="40% - Accent4 4 5 3" xfId="11883"/>
    <cellStyle name="40% - Accent4 4 6" xfId="4247"/>
    <cellStyle name="40% - Accent4 4 6 2" xfId="12601"/>
    <cellStyle name="40% - Accent4 4 7" xfId="8439"/>
    <cellStyle name="40% - Accent4 5" xfId="94"/>
    <cellStyle name="40% - Accent4 5 2" xfId="337"/>
    <cellStyle name="40% - Accent4 5 2 2" xfId="850"/>
    <cellStyle name="40% - Accent4 5 2 2 2" xfId="1886"/>
    <cellStyle name="40% - Accent4 5 2 2 2 2" xfId="3529"/>
    <cellStyle name="40% - Accent4 5 2 2 2 2 2" xfId="7692"/>
    <cellStyle name="40% - Accent4 5 2 2 2 2 2 2" xfId="16046"/>
    <cellStyle name="40% - Accent4 5 2 2 2 2 3" xfId="11884"/>
    <cellStyle name="40% - Accent4 5 2 2 2 3" xfId="6049"/>
    <cellStyle name="40% - Accent4 5 2 2 2 3 2" xfId="14403"/>
    <cellStyle name="40% - Accent4 5 2 2 2 4" xfId="10241"/>
    <cellStyle name="40% - Accent4 5 2 2 3" xfId="3530"/>
    <cellStyle name="40% - Accent4 5 2 2 3 2" xfId="7693"/>
    <cellStyle name="40% - Accent4 5 2 2 3 2 2" xfId="16047"/>
    <cellStyle name="40% - Accent4 5 2 2 3 3" xfId="11885"/>
    <cellStyle name="40% - Accent4 5 2 2 4" xfId="5013"/>
    <cellStyle name="40% - Accent4 5 2 2 4 2" xfId="13367"/>
    <cellStyle name="40% - Accent4 5 2 2 5" xfId="9205"/>
    <cellStyle name="40% - Accent4 5 2 3" xfId="1374"/>
    <cellStyle name="40% - Accent4 5 2 3 2" xfId="3531"/>
    <cellStyle name="40% - Accent4 5 2 3 2 2" xfId="7694"/>
    <cellStyle name="40% - Accent4 5 2 3 2 2 2" xfId="16048"/>
    <cellStyle name="40% - Accent4 5 2 3 2 3" xfId="11886"/>
    <cellStyle name="40% - Accent4 5 2 3 3" xfId="5537"/>
    <cellStyle name="40% - Accent4 5 2 3 3 2" xfId="13891"/>
    <cellStyle name="40% - Accent4 5 2 3 4" xfId="9729"/>
    <cellStyle name="40% - Accent4 5 2 4" xfId="3532"/>
    <cellStyle name="40% - Accent4 5 2 4 2" xfId="7695"/>
    <cellStyle name="40% - Accent4 5 2 4 2 2" xfId="16049"/>
    <cellStyle name="40% - Accent4 5 2 4 3" xfId="11887"/>
    <cellStyle name="40% - Accent4 5 2 5" xfId="4501"/>
    <cellStyle name="40% - Accent4 5 2 5 2" xfId="12855"/>
    <cellStyle name="40% - Accent4 5 2 6" xfId="8693"/>
    <cellStyle name="40% - Accent4 5 3" xfId="610"/>
    <cellStyle name="40% - Accent4 5 3 2" xfId="1646"/>
    <cellStyle name="40% - Accent4 5 3 2 2" xfId="3533"/>
    <cellStyle name="40% - Accent4 5 3 2 2 2" xfId="7696"/>
    <cellStyle name="40% - Accent4 5 3 2 2 2 2" xfId="16050"/>
    <cellStyle name="40% - Accent4 5 3 2 2 3" xfId="11888"/>
    <cellStyle name="40% - Accent4 5 3 2 3" xfId="5809"/>
    <cellStyle name="40% - Accent4 5 3 2 3 2" xfId="14163"/>
    <cellStyle name="40% - Accent4 5 3 2 4" xfId="10001"/>
    <cellStyle name="40% - Accent4 5 3 3" xfId="3534"/>
    <cellStyle name="40% - Accent4 5 3 3 2" xfId="7697"/>
    <cellStyle name="40% - Accent4 5 3 3 2 2" xfId="16051"/>
    <cellStyle name="40% - Accent4 5 3 3 3" xfId="11889"/>
    <cellStyle name="40% - Accent4 5 3 4" xfId="4773"/>
    <cellStyle name="40% - Accent4 5 3 4 2" xfId="13127"/>
    <cellStyle name="40% - Accent4 5 3 5" xfId="8965"/>
    <cellStyle name="40% - Accent4 5 4" xfId="1134"/>
    <cellStyle name="40% - Accent4 5 4 2" xfId="3535"/>
    <cellStyle name="40% - Accent4 5 4 2 2" xfId="7698"/>
    <cellStyle name="40% - Accent4 5 4 2 2 2" xfId="16052"/>
    <cellStyle name="40% - Accent4 5 4 2 3" xfId="11890"/>
    <cellStyle name="40% - Accent4 5 4 3" xfId="5297"/>
    <cellStyle name="40% - Accent4 5 4 3 2" xfId="13651"/>
    <cellStyle name="40% - Accent4 5 4 4" xfId="9489"/>
    <cellStyle name="40% - Accent4 5 5" xfId="3536"/>
    <cellStyle name="40% - Accent4 5 5 2" xfId="7699"/>
    <cellStyle name="40% - Accent4 5 5 2 2" xfId="16053"/>
    <cellStyle name="40% - Accent4 5 5 3" xfId="11891"/>
    <cellStyle name="40% - Accent4 5 6" xfId="4261"/>
    <cellStyle name="40% - Accent4 5 6 2" xfId="12615"/>
    <cellStyle name="40% - Accent4 5 7" xfId="8453"/>
    <cellStyle name="40% - Accent4 6" xfId="108"/>
    <cellStyle name="40% - Accent4 6 2" xfId="351"/>
    <cellStyle name="40% - Accent4 6 2 2" xfId="864"/>
    <cellStyle name="40% - Accent4 6 2 2 2" xfId="1900"/>
    <cellStyle name="40% - Accent4 6 2 2 2 2" xfId="3537"/>
    <cellStyle name="40% - Accent4 6 2 2 2 2 2" xfId="7700"/>
    <cellStyle name="40% - Accent4 6 2 2 2 2 2 2" xfId="16054"/>
    <cellStyle name="40% - Accent4 6 2 2 2 2 3" xfId="11892"/>
    <cellStyle name="40% - Accent4 6 2 2 2 3" xfId="6063"/>
    <cellStyle name="40% - Accent4 6 2 2 2 3 2" xfId="14417"/>
    <cellStyle name="40% - Accent4 6 2 2 2 4" xfId="10255"/>
    <cellStyle name="40% - Accent4 6 2 2 3" xfId="3538"/>
    <cellStyle name="40% - Accent4 6 2 2 3 2" xfId="7701"/>
    <cellStyle name="40% - Accent4 6 2 2 3 2 2" xfId="16055"/>
    <cellStyle name="40% - Accent4 6 2 2 3 3" xfId="11893"/>
    <cellStyle name="40% - Accent4 6 2 2 4" xfId="5027"/>
    <cellStyle name="40% - Accent4 6 2 2 4 2" xfId="13381"/>
    <cellStyle name="40% - Accent4 6 2 2 5" xfId="9219"/>
    <cellStyle name="40% - Accent4 6 2 3" xfId="1388"/>
    <cellStyle name="40% - Accent4 6 2 3 2" xfId="3539"/>
    <cellStyle name="40% - Accent4 6 2 3 2 2" xfId="7702"/>
    <cellStyle name="40% - Accent4 6 2 3 2 2 2" xfId="16056"/>
    <cellStyle name="40% - Accent4 6 2 3 2 3" xfId="11894"/>
    <cellStyle name="40% - Accent4 6 2 3 3" xfId="5551"/>
    <cellStyle name="40% - Accent4 6 2 3 3 2" xfId="13905"/>
    <cellStyle name="40% - Accent4 6 2 3 4" xfId="9743"/>
    <cellStyle name="40% - Accent4 6 2 4" xfId="3540"/>
    <cellStyle name="40% - Accent4 6 2 4 2" xfId="7703"/>
    <cellStyle name="40% - Accent4 6 2 4 2 2" xfId="16057"/>
    <cellStyle name="40% - Accent4 6 2 4 3" xfId="11895"/>
    <cellStyle name="40% - Accent4 6 2 5" xfId="4515"/>
    <cellStyle name="40% - Accent4 6 2 5 2" xfId="12869"/>
    <cellStyle name="40% - Accent4 6 2 6" xfId="8707"/>
    <cellStyle name="40% - Accent4 6 3" xfId="624"/>
    <cellStyle name="40% - Accent4 6 3 2" xfId="1660"/>
    <cellStyle name="40% - Accent4 6 3 2 2" xfId="3541"/>
    <cellStyle name="40% - Accent4 6 3 2 2 2" xfId="7704"/>
    <cellStyle name="40% - Accent4 6 3 2 2 2 2" xfId="16058"/>
    <cellStyle name="40% - Accent4 6 3 2 2 3" xfId="11896"/>
    <cellStyle name="40% - Accent4 6 3 2 3" xfId="5823"/>
    <cellStyle name="40% - Accent4 6 3 2 3 2" xfId="14177"/>
    <cellStyle name="40% - Accent4 6 3 2 4" xfId="10015"/>
    <cellStyle name="40% - Accent4 6 3 3" xfId="3542"/>
    <cellStyle name="40% - Accent4 6 3 3 2" xfId="7705"/>
    <cellStyle name="40% - Accent4 6 3 3 2 2" xfId="16059"/>
    <cellStyle name="40% - Accent4 6 3 3 3" xfId="11897"/>
    <cellStyle name="40% - Accent4 6 3 4" xfId="4787"/>
    <cellStyle name="40% - Accent4 6 3 4 2" xfId="13141"/>
    <cellStyle name="40% - Accent4 6 3 5" xfId="8979"/>
    <cellStyle name="40% - Accent4 6 4" xfId="1148"/>
    <cellStyle name="40% - Accent4 6 4 2" xfId="3543"/>
    <cellStyle name="40% - Accent4 6 4 2 2" xfId="7706"/>
    <cellStyle name="40% - Accent4 6 4 2 2 2" xfId="16060"/>
    <cellStyle name="40% - Accent4 6 4 2 3" xfId="11898"/>
    <cellStyle name="40% - Accent4 6 4 3" xfId="5311"/>
    <cellStyle name="40% - Accent4 6 4 3 2" xfId="13665"/>
    <cellStyle name="40% - Accent4 6 4 4" xfId="9503"/>
    <cellStyle name="40% - Accent4 6 5" xfId="3544"/>
    <cellStyle name="40% - Accent4 6 5 2" xfId="7707"/>
    <cellStyle name="40% - Accent4 6 5 2 2" xfId="16061"/>
    <cellStyle name="40% - Accent4 6 5 3" xfId="11899"/>
    <cellStyle name="40% - Accent4 6 6" xfId="4275"/>
    <cellStyle name="40% - Accent4 6 6 2" xfId="12629"/>
    <cellStyle name="40% - Accent4 6 7" xfId="8467"/>
    <cellStyle name="40% - Accent4 7" xfId="122"/>
    <cellStyle name="40% - Accent4 7 2" xfId="365"/>
    <cellStyle name="40% - Accent4 7 2 2" xfId="878"/>
    <cellStyle name="40% - Accent4 7 2 2 2" xfId="1914"/>
    <cellStyle name="40% - Accent4 7 2 2 2 2" xfId="3545"/>
    <cellStyle name="40% - Accent4 7 2 2 2 2 2" xfId="7708"/>
    <cellStyle name="40% - Accent4 7 2 2 2 2 2 2" xfId="16062"/>
    <cellStyle name="40% - Accent4 7 2 2 2 2 3" xfId="11900"/>
    <cellStyle name="40% - Accent4 7 2 2 2 3" xfId="6077"/>
    <cellStyle name="40% - Accent4 7 2 2 2 3 2" xfId="14431"/>
    <cellStyle name="40% - Accent4 7 2 2 2 4" xfId="10269"/>
    <cellStyle name="40% - Accent4 7 2 2 3" xfId="3546"/>
    <cellStyle name="40% - Accent4 7 2 2 3 2" xfId="7709"/>
    <cellStyle name="40% - Accent4 7 2 2 3 2 2" xfId="16063"/>
    <cellStyle name="40% - Accent4 7 2 2 3 3" xfId="11901"/>
    <cellStyle name="40% - Accent4 7 2 2 4" xfId="5041"/>
    <cellStyle name="40% - Accent4 7 2 2 4 2" xfId="13395"/>
    <cellStyle name="40% - Accent4 7 2 2 5" xfId="9233"/>
    <cellStyle name="40% - Accent4 7 2 3" xfId="1402"/>
    <cellStyle name="40% - Accent4 7 2 3 2" xfId="3547"/>
    <cellStyle name="40% - Accent4 7 2 3 2 2" xfId="7710"/>
    <cellStyle name="40% - Accent4 7 2 3 2 2 2" xfId="16064"/>
    <cellStyle name="40% - Accent4 7 2 3 2 3" xfId="11902"/>
    <cellStyle name="40% - Accent4 7 2 3 3" xfId="5565"/>
    <cellStyle name="40% - Accent4 7 2 3 3 2" xfId="13919"/>
    <cellStyle name="40% - Accent4 7 2 3 4" xfId="9757"/>
    <cellStyle name="40% - Accent4 7 2 4" xfId="3548"/>
    <cellStyle name="40% - Accent4 7 2 4 2" xfId="7711"/>
    <cellStyle name="40% - Accent4 7 2 4 2 2" xfId="16065"/>
    <cellStyle name="40% - Accent4 7 2 4 3" xfId="11903"/>
    <cellStyle name="40% - Accent4 7 2 5" xfId="4529"/>
    <cellStyle name="40% - Accent4 7 2 5 2" xfId="12883"/>
    <cellStyle name="40% - Accent4 7 2 6" xfId="8721"/>
    <cellStyle name="40% - Accent4 7 3" xfId="638"/>
    <cellStyle name="40% - Accent4 7 3 2" xfId="1674"/>
    <cellStyle name="40% - Accent4 7 3 2 2" xfId="3549"/>
    <cellStyle name="40% - Accent4 7 3 2 2 2" xfId="7712"/>
    <cellStyle name="40% - Accent4 7 3 2 2 2 2" xfId="16066"/>
    <cellStyle name="40% - Accent4 7 3 2 2 3" xfId="11904"/>
    <cellStyle name="40% - Accent4 7 3 2 3" xfId="5837"/>
    <cellStyle name="40% - Accent4 7 3 2 3 2" xfId="14191"/>
    <cellStyle name="40% - Accent4 7 3 2 4" xfId="10029"/>
    <cellStyle name="40% - Accent4 7 3 3" xfId="3550"/>
    <cellStyle name="40% - Accent4 7 3 3 2" xfId="7713"/>
    <cellStyle name="40% - Accent4 7 3 3 2 2" xfId="16067"/>
    <cellStyle name="40% - Accent4 7 3 3 3" xfId="11905"/>
    <cellStyle name="40% - Accent4 7 3 4" xfId="4801"/>
    <cellStyle name="40% - Accent4 7 3 4 2" xfId="13155"/>
    <cellStyle name="40% - Accent4 7 3 5" xfId="8993"/>
    <cellStyle name="40% - Accent4 7 4" xfId="1162"/>
    <cellStyle name="40% - Accent4 7 4 2" xfId="3551"/>
    <cellStyle name="40% - Accent4 7 4 2 2" xfId="7714"/>
    <cellStyle name="40% - Accent4 7 4 2 2 2" xfId="16068"/>
    <cellStyle name="40% - Accent4 7 4 2 3" xfId="11906"/>
    <cellStyle name="40% - Accent4 7 4 3" xfId="5325"/>
    <cellStyle name="40% - Accent4 7 4 3 2" xfId="13679"/>
    <cellStyle name="40% - Accent4 7 4 4" xfId="9517"/>
    <cellStyle name="40% - Accent4 7 5" xfId="3552"/>
    <cellStyle name="40% - Accent4 7 5 2" xfId="7715"/>
    <cellStyle name="40% - Accent4 7 5 2 2" xfId="16069"/>
    <cellStyle name="40% - Accent4 7 5 3" xfId="11907"/>
    <cellStyle name="40% - Accent4 7 6" xfId="4289"/>
    <cellStyle name="40% - Accent4 7 6 2" xfId="12643"/>
    <cellStyle name="40% - Accent4 7 7" xfId="8481"/>
    <cellStyle name="40% - Accent4 8" xfId="136"/>
    <cellStyle name="40% - Accent4 8 2" xfId="379"/>
    <cellStyle name="40% - Accent4 8 2 2" xfId="892"/>
    <cellStyle name="40% - Accent4 8 2 2 2" xfId="1928"/>
    <cellStyle name="40% - Accent4 8 2 2 2 2" xfId="3553"/>
    <cellStyle name="40% - Accent4 8 2 2 2 2 2" xfId="7716"/>
    <cellStyle name="40% - Accent4 8 2 2 2 2 2 2" xfId="16070"/>
    <cellStyle name="40% - Accent4 8 2 2 2 2 3" xfId="11908"/>
    <cellStyle name="40% - Accent4 8 2 2 2 3" xfId="6091"/>
    <cellStyle name="40% - Accent4 8 2 2 2 3 2" xfId="14445"/>
    <cellStyle name="40% - Accent4 8 2 2 2 4" xfId="10283"/>
    <cellStyle name="40% - Accent4 8 2 2 3" xfId="3554"/>
    <cellStyle name="40% - Accent4 8 2 2 3 2" xfId="7717"/>
    <cellStyle name="40% - Accent4 8 2 2 3 2 2" xfId="16071"/>
    <cellStyle name="40% - Accent4 8 2 2 3 3" xfId="11909"/>
    <cellStyle name="40% - Accent4 8 2 2 4" xfId="5055"/>
    <cellStyle name="40% - Accent4 8 2 2 4 2" xfId="13409"/>
    <cellStyle name="40% - Accent4 8 2 2 5" xfId="9247"/>
    <cellStyle name="40% - Accent4 8 2 3" xfId="1416"/>
    <cellStyle name="40% - Accent4 8 2 3 2" xfId="3555"/>
    <cellStyle name="40% - Accent4 8 2 3 2 2" xfId="7718"/>
    <cellStyle name="40% - Accent4 8 2 3 2 2 2" xfId="16072"/>
    <cellStyle name="40% - Accent4 8 2 3 2 3" xfId="11910"/>
    <cellStyle name="40% - Accent4 8 2 3 3" xfId="5579"/>
    <cellStyle name="40% - Accent4 8 2 3 3 2" xfId="13933"/>
    <cellStyle name="40% - Accent4 8 2 3 4" xfId="9771"/>
    <cellStyle name="40% - Accent4 8 2 4" xfId="3556"/>
    <cellStyle name="40% - Accent4 8 2 4 2" xfId="7719"/>
    <cellStyle name="40% - Accent4 8 2 4 2 2" xfId="16073"/>
    <cellStyle name="40% - Accent4 8 2 4 3" xfId="11911"/>
    <cellStyle name="40% - Accent4 8 2 5" xfId="4543"/>
    <cellStyle name="40% - Accent4 8 2 5 2" xfId="12897"/>
    <cellStyle name="40% - Accent4 8 2 6" xfId="8735"/>
    <cellStyle name="40% - Accent4 8 3" xfId="652"/>
    <cellStyle name="40% - Accent4 8 3 2" xfId="1688"/>
    <cellStyle name="40% - Accent4 8 3 2 2" xfId="3557"/>
    <cellStyle name="40% - Accent4 8 3 2 2 2" xfId="7720"/>
    <cellStyle name="40% - Accent4 8 3 2 2 2 2" xfId="16074"/>
    <cellStyle name="40% - Accent4 8 3 2 2 3" xfId="11912"/>
    <cellStyle name="40% - Accent4 8 3 2 3" xfId="5851"/>
    <cellStyle name="40% - Accent4 8 3 2 3 2" xfId="14205"/>
    <cellStyle name="40% - Accent4 8 3 2 4" xfId="10043"/>
    <cellStyle name="40% - Accent4 8 3 3" xfId="3558"/>
    <cellStyle name="40% - Accent4 8 3 3 2" xfId="7721"/>
    <cellStyle name="40% - Accent4 8 3 3 2 2" xfId="16075"/>
    <cellStyle name="40% - Accent4 8 3 3 3" xfId="11913"/>
    <cellStyle name="40% - Accent4 8 3 4" xfId="4815"/>
    <cellStyle name="40% - Accent4 8 3 4 2" xfId="13169"/>
    <cellStyle name="40% - Accent4 8 3 5" xfId="9007"/>
    <cellStyle name="40% - Accent4 8 4" xfId="1176"/>
    <cellStyle name="40% - Accent4 8 4 2" xfId="3559"/>
    <cellStyle name="40% - Accent4 8 4 2 2" xfId="7722"/>
    <cellStyle name="40% - Accent4 8 4 2 2 2" xfId="16076"/>
    <cellStyle name="40% - Accent4 8 4 2 3" xfId="11914"/>
    <cellStyle name="40% - Accent4 8 4 3" xfId="5339"/>
    <cellStyle name="40% - Accent4 8 4 3 2" xfId="13693"/>
    <cellStyle name="40% - Accent4 8 4 4" xfId="9531"/>
    <cellStyle name="40% - Accent4 8 5" xfId="3560"/>
    <cellStyle name="40% - Accent4 8 5 2" xfId="7723"/>
    <cellStyle name="40% - Accent4 8 5 2 2" xfId="16077"/>
    <cellStyle name="40% - Accent4 8 5 3" xfId="11915"/>
    <cellStyle name="40% - Accent4 8 6" xfId="4303"/>
    <cellStyle name="40% - Accent4 8 6 2" xfId="12657"/>
    <cellStyle name="40% - Accent4 8 7" xfId="8495"/>
    <cellStyle name="40% - Accent4 9" xfId="150"/>
    <cellStyle name="40% - Accent4 9 2" xfId="393"/>
    <cellStyle name="40% - Accent4 9 2 2" xfId="906"/>
    <cellStyle name="40% - Accent4 9 2 2 2" xfId="1942"/>
    <cellStyle name="40% - Accent4 9 2 2 2 2" xfId="3561"/>
    <cellStyle name="40% - Accent4 9 2 2 2 2 2" xfId="7724"/>
    <cellStyle name="40% - Accent4 9 2 2 2 2 2 2" xfId="16078"/>
    <cellStyle name="40% - Accent4 9 2 2 2 2 3" xfId="11916"/>
    <cellStyle name="40% - Accent4 9 2 2 2 3" xfId="6105"/>
    <cellStyle name="40% - Accent4 9 2 2 2 3 2" xfId="14459"/>
    <cellStyle name="40% - Accent4 9 2 2 2 4" xfId="10297"/>
    <cellStyle name="40% - Accent4 9 2 2 3" xfId="3562"/>
    <cellStyle name="40% - Accent4 9 2 2 3 2" xfId="7725"/>
    <cellStyle name="40% - Accent4 9 2 2 3 2 2" xfId="16079"/>
    <cellStyle name="40% - Accent4 9 2 2 3 3" xfId="11917"/>
    <cellStyle name="40% - Accent4 9 2 2 4" xfId="5069"/>
    <cellStyle name="40% - Accent4 9 2 2 4 2" xfId="13423"/>
    <cellStyle name="40% - Accent4 9 2 2 5" xfId="9261"/>
    <cellStyle name="40% - Accent4 9 2 3" xfId="1430"/>
    <cellStyle name="40% - Accent4 9 2 3 2" xfId="3563"/>
    <cellStyle name="40% - Accent4 9 2 3 2 2" xfId="7726"/>
    <cellStyle name="40% - Accent4 9 2 3 2 2 2" xfId="16080"/>
    <cellStyle name="40% - Accent4 9 2 3 2 3" xfId="11918"/>
    <cellStyle name="40% - Accent4 9 2 3 3" xfId="5593"/>
    <cellStyle name="40% - Accent4 9 2 3 3 2" xfId="13947"/>
    <cellStyle name="40% - Accent4 9 2 3 4" xfId="9785"/>
    <cellStyle name="40% - Accent4 9 2 4" xfId="3564"/>
    <cellStyle name="40% - Accent4 9 2 4 2" xfId="7727"/>
    <cellStyle name="40% - Accent4 9 2 4 2 2" xfId="16081"/>
    <cellStyle name="40% - Accent4 9 2 4 3" xfId="11919"/>
    <cellStyle name="40% - Accent4 9 2 5" xfId="4557"/>
    <cellStyle name="40% - Accent4 9 2 5 2" xfId="12911"/>
    <cellStyle name="40% - Accent4 9 2 6" xfId="8749"/>
    <cellStyle name="40% - Accent4 9 3" xfId="666"/>
    <cellStyle name="40% - Accent4 9 3 2" xfId="1702"/>
    <cellStyle name="40% - Accent4 9 3 2 2" xfId="3565"/>
    <cellStyle name="40% - Accent4 9 3 2 2 2" xfId="7728"/>
    <cellStyle name="40% - Accent4 9 3 2 2 2 2" xfId="16082"/>
    <cellStyle name="40% - Accent4 9 3 2 2 3" xfId="11920"/>
    <cellStyle name="40% - Accent4 9 3 2 3" xfId="5865"/>
    <cellStyle name="40% - Accent4 9 3 2 3 2" xfId="14219"/>
    <cellStyle name="40% - Accent4 9 3 2 4" xfId="10057"/>
    <cellStyle name="40% - Accent4 9 3 3" xfId="3566"/>
    <cellStyle name="40% - Accent4 9 3 3 2" xfId="7729"/>
    <cellStyle name="40% - Accent4 9 3 3 2 2" xfId="16083"/>
    <cellStyle name="40% - Accent4 9 3 3 3" xfId="11921"/>
    <cellStyle name="40% - Accent4 9 3 4" xfId="4829"/>
    <cellStyle name="40% - Accent4 9 3 4 2" xfId="13183"/>
    <cellStyle name="40% - Accent4 9 3 5" xfId="9021"/>
    <cellStyle name="40% - Accent4 9 4" xfId="1190"/>
    <cellStyle name="40% - Accent4 9 4 2" xfId="3567"/>
    <cellStyle name="40% - Accent4 9 4 2 2" xfId="7730"/>
    <cellStyle name="40% - Accent4 9 4 2 2 2" xfId="16084"/>
    <cellStyle name="40% - Accent4 9 4 2 3" xfId="11922"/>
    <cellStyle name="40% - Accent4 9 4 3" xfId="5353"/>
    <cellStyle name="40% - Accent4 9 4 3 2" xfId="13707"/>
    <cellStyle name="40% - Accent4 9 4 4" xfId="9545"/>
    <cellStyle name="40% - Accent4 9 5" xfId="3568"/>
    <cellStyle name="40% - Accent4 9 5 2" xfId="7731"/>
    <cellStyle name="40% - Accent4 9 5 2 2" xfId="16085"/>
    <cellStyle name="40% - Accent4 9 5 3" xfId="11923"/>
    <cellStyle name="40% - Accent4 9 6" xfId="4317"/>
    <cellStyle name="40% - Accent4 9 6 2" xfId="12671"/>
    <cellStyle name="40% - Accent4 9 7" xfId="8509"/>
    <cellStyle name="40% - Accent5" xfId="11" builtinId="47" customBuiltin="1"/>
    <cellStyle name="40% - Accent5 10" xfId="166"/>
    <cellStyle name="40% - Accent5 10 2" xfId="409"/>
    <cellStyle name="40% - Accent5 10 2 2" xfId="922"/>
    <cellStyle name="40% - Accent5 10 2 2 2" xfId="1958"/>
    <cellStyle name="40% - Accent5 10 2 2 2 2" xfId="3569"/>
    <cellStyle name="40% - Accent5 10 2 2 2 2 2" xfId="7732"/>
    <cellStyle name="40% - Accent5 10 2 2 2 2 2 2" xfId="16086"/>
    <cellStyle name="40% - Accent5 10 2 2 2 2 3" xfId="11924"/>
    <cellStyle name="40% - Accent5 10 2 2 2 3" xfId="6121"/>
    <cellStyle name="40% - Accent5 10 2 2 2 3 2" xfId="14475"/>
    <cellStyle name="40% - Accent5 10 2 2 2 4" xfId="10313"/>
    <cellStyle name="40% - Accent5 10 2 2 3" xfId="3570"/>
    <cellStyle name="40% - Accent5 10 2 2 3 2" xfId="7733"/>
    <cellStyle name="40% - Accent5 10 2 2 3 2 2" xfId="16087"/>
    <cellStyle name="40% - Accent5 10 2 2 3 3" xfId="11925"/>
    <cellStyle name="40% - Accent5 10 2 2 4" xfId="5085"/>
    <cellStyle name="40% - Accent5 10 2 2 4 2" xfId="13439"/>
    <cellStyle name="40% - Accent5 10 2 2 5" xfId="9277"/>
    <cellStyle name="40% - Accent5 10 2 3" xfId="1446"/>
    <cellStyle name="40% - Accent5 10 2 3 2" xfId="3571"/>
    <cellStyle name="40% - Accent5 10 2 3 2 2" xfId="7734"/>
    <cellStyle name="40% - Accent5 10 2 3 2 2 2" xfId="16088"/>
    <cellStyle name="40% - Accent5 10 2 3 2 3" xfId="11926"/>
    <cellStyle name="40% - Accent5 10 2 3 3" xfId="5609"/>
    <cellStyle name="40% - Accent5 10 2 3 3 2" xfId="13963"/>
    <cellStyle name="40% - Accent5 10 2 3 4" xfId="9801"/>
    <cellStyle name="40% - Accent5 10 2 4" xfId="3572"/>
    <cellStyle name="40% - Accent5 10 2 4 2" xfId="7735"/>
    <cellStyle name="40% - Accent5 10 2 4 2 2" xfId="16089"/>
    <cellStyle name="40% - Accent5 10 2 4 3" xfId="11927"/>
    <cellStyle name="40% - Accent5 10 2 5" xfId="4573"/>
    <cellStyle name="40% - Accent5 10 2 5 2" xfId="12927"/>
    <cellStyle name="40% - Accent5 10 2 6" xfId="8765"/>
    <cellStyle name="40% - Accent5 10 3" xfId="682"/>
    <cellStyle name="40% - Accent5 10 3 2" xfId="1718"/>
    <cellStyle name="40% - Accent5 10 3 2 2" xfId="3573"/>
    <cellStyle name="40% - Accent5 10 3 2 2 2" xfId="7736"/>
    <cellStyle name="40% - Accent5 10 3 2 2 2 2" xfId="16090"/>
    <cellStyle name="40% - Accent5 10 3 2 2 3" xfId="11928"/>
    <cellStyle name="40% - Accent5 10 3 2 3" xfId="5881"/>
    <cellStyle name="40% - Accent5 10 3 2 3 2" xfId="14235"/>
    <cellStyle name="40% - Accent5 10 3 2 4" xfId="10073"/>
    <cellStyle name="40% - Accent5 10 3 3" xfId="3574"/>
    <cellStyle name="40% - Accent5 10 3 3 2" xfId="7737"/>
    <cellStyle name="40% - Accent5 10 3 3 2 2" xfId="16091"/>
    <cellStyle name="40% - Accent5 10 3 3 3" xfId="11929"/>
    <cellStyle name="40% - Accent5 10 3 4" xfId="4845"/>
    <cellStyle name="40% - Accent5 10 3 4 2" xfId="13199"/>
    <cellStyle name="40% - Accent5 10 3 5" xfId="9037"/>
    <cellStyle name="40% - Accent5 10 4" xfId="1206"/>
    <cellStyle name="40% - Accent5 10 4 2" xfId="3575"/>
    <cellStyle name="40% - Accent5 10 4 2 2" xfId="7738"/>
    <cellStyle name="40% - Accent5 10 4 2 2 2" xfId="16092"/>
    <cellStyle name="40% - Accent5 10 4 2 3" xfId="11930"/>
    <cellStyle name="40% - Accent5 10 4 3" xfId="5369"/>
    <cellStyle name="40% - Accent5 10 4 3 2" xfId="13723"/>
    <cellStyle name="40% - Accent5 10 4 4" xfId="9561"/>
    <cellStyle name="40% - Accent5 10 5" xfId="3576"/>
    <cellStyle name="40% - Accent5 10 5 2" xfId="7739"/>
    <cellStyle name="40% - Accent5 10 5 2 2" xfId="16093"/>
    <cellStyle name="40% - Accent5 10 5 3" xfId="11931"/>
    <cellStyle name="40% - Accent5 10 6" xfId="4333"/>
    <cellStyle name="40% - Accent5 10 6 2" xfId="12687"/>
    <cellStyle name="40% - Accent5 10 7" xfId="8525"/>
    <cellStyle name="40% - Accent5 11" xfId="180"/>
    <cellStyle name="40% - Accent5 11 2" xfId="423"/>
    <cellStyle name="40% - Accent5 11 2 2" xfId="936"/>
    <cellStyle name="40% - Accent5 11 2 2 2" xfId="1972"/>
    <cellStyle name="40% - Accent5 11 2 2 2 2" xfId="3577"/>
    <cellStyle name="40% - Accent5 11 2 2 2 2 2" xfId="7740"/>
    <cellStyle name="40% - Accent5 11 2 2 2 2 2 2" xfId="16094"/>
    <cellStyle name="40% - Accent5 11 2 2 2 2 3" xfId="11932"/>
    <cellStyle name="40% - Accent5 11 2 2 2 3" xfId="6135"/>
    <cellStyle name="40% - Accent5 11 2 2 2 3 2" xfId="14489"/>
    <cellStyle name="40% - Accent5 11 2 2 2 4" xfId="10327"/>
    <cellStyle name="40% - Accent5 11 2 2 3" xfId="3578"/>
    <cellStyle name="40% - Accent5 11 2 2 3 2" xfId="7741"/>
    <cellStyle name="40% - Accent5 11 2 2 3 2 2" xfId="16095"/>
    <cellStyle name="40% - Accent5 11 2 2 3 3" xfId="11933"/>
    <cellStyle name="40% - Accent5 11 2 2 4" xfId="5099"/>
    <cellStyle name="40% - Accent5 11 2 2 4 2" xfId="13453"/>
    <cellStyle name="40% - Accent5 11 2 2 5" xfId="9291"/>
    <cellStyle name="40% - Accent5 11 2 3" xfId="1460"/>
    <cellStyle name="40% - Accent5 11 2 3 2" xfId="3579"/>
    <cellStyle name="40% - Accent5 11 2 3 2 2" xfId="7742"/>
    <cellStyle name="40% - Accent5 11 2 3 2 2 2" xfId="16096"/>
    <cellStyle name="40% - Accent5 11 2 3 2 3" xfId="11934"/>
    <cellStyle name="40% - Accent5 11 2 3 3" xfId="5623"/>
    <cellStyle name="40% - Accent5 11 2 3 3 2" xfId="13977"/>
    <cellStyle name="40% - Accent5 11 2 3 4" xfId="9815"/>
    <cellStyle name="40% - Accent5 11 2 4" xfId="3580"/>
    <cellStyle name="40% - Accent5 11 2 4 2" xfId="7743"/>
    <cellStyle name="40% - Accent5 11 2 4 2 2" xfId="16097"/>
    <cellStyle name="40% - Accent5 11 2 4 3" xfId="11935"/>
    <cellStyle name="40% - Accent5 11 2 5" xfId="4587"/>
    <cellStyle name="40% - Accent5 11 2 5 2" xfId="12941"/>
    <cellStyle name="40% - Accent5 11 2 6" xfId="8779"/>
    <cellStyle name="40% - Accent5 11 3" xfId="696"/>
    <cellStyle name="40% - Accent5 11 3 2" xfId="1732"/>
    <cellStyle name="40% - Accent5 11 3 2 2" xfId="3581"/>
    <cellStyle name="40% - Accent5 11 3 2 2 2" xfId="7744"/>
    <cellStyle name="40% - Accent5 11 3 2 2 2 2" xfId="16098"/>
    <cellStyle name="40% - Accent5 11 3 2 2 3" xfId="11936"/>
    <cellStyle name="40% - Accent5 11 3 2 3" xfId="5895"/>
    <cellStyle name="40% - Accent5 11 3 2 3 2" xfId="14249"/>
    <cellStyle name="40% - Accent5 11 3 2 4" xfId="10087"/>
    <cellStyle name="40% - Accent5 11 3 3" xfId="3582"/>
    <cellStyle name="40% - Accent5 11 3 3 2" xfId="7745"/>
    <cellStyle name="40% - Accent5 11 3 3 2 2" xfId="16099"/>
    <cellStyle name="40% - Accent5 11 3 3 3" xfId="11937"/>
    <cellStyle name="40% - Accent5 11 3 4" xfId="4859"/>
    <cellStyle name="40% - Accent5 11 3 4 2" xfId="13213"/>
    <cellStyle name="40% - Accent5 11 3 5" xfId="9051"/>
    <cellStyle name="40% - Accent5 11 4" xfId="1220"/>
    <cellStyle name="40% - Accent5 11 4 2" xfId="3583"/>
    <cellStyle name="40% - Accent5 11 4 2 2" xfId="7746"/>
    <cellStyle name="40% - Accent5 11 4 2 2 2" xfId="16100"/>
    <cellStyle name="40% - Accent5 11 4 2 3" xfId="11938"/>
    <cellStyle name="40% - Accent5 11 4 3" xfId="5383"/>
    <cellStyle name="40% - Accent5 11 4 3 2" xfId="13737"/>
    <cellStyle name="40% - Accent5 11 4 4" xfId="9575"/>
    <cellStyle name="40% - Accent5 11 5" xfId="3584"/>
    <cellStyle name="40% - Accent5 11 5 2" xfId="7747"/>
    <cellStyle name="40% - Accent5 11 5 2 2" xfId="16101"/>
    <cellStyle name="40% - Accent5 11 5 3" xfId="11939"/>
    <cellStyle name="40% - Accent5 11 6" xfId="4347"/>
    <cellStyle name="40% - Accent5 11 6 2" xfId="12701"/>
    <cellStyle name="40% - Accent5 11 7" xfId="8539"/>
    <cellStyle name="40% - Accent5 12" xfId="195"/>
    <cellStyle name="40% - Accent5 12 2" xfId="438"/>
    <cellStyle name="40% - Accent5 12 2 2" xfId="951"/>
    <cellStyle name="40% - Accent5 12 2 2 2" xfId="1987"/>
    <cellStyle name="40% - Accent5 12 2 2 2 2" xfId="3585"/>
    <cellStyle name="40% - Accent5 12 2 2 2 2 2" xfId="7748"/>
    <cellStyle name="40% - Accent5 12 2 2 2 2 2 2" xfId="16102"/>
    <cellStyle name="40% - Accent5 12 2 2 2 2 3" xfId="11940"/>
    <cellStyle name="40% - Accent5 12 2 2 2 3" xfId="6150"/>
    <cellStyle name="40% - Accent5 12 2 2 2 3 2" xfId="14504"/>
    <cellStyle name="40% - Accent5 12 2 2 2 4" xfId="10342"/>
    <cellStyle name="40% - Accent5 12 2 2 3" xfId="3586"/>
    <cellStyle name="40% - Accent5 12 2 2 3 2" xfId="7749"/>
    <cellStyle name="40% - Accent5 12 2 2 3 2 2" xfId="16103"/>
    <cellStyle name="40% - Accent5 12 2 2 3 3" xfId="11941"/>
    <cellStyle name="40% - Accent5 12 2 2 4" xfId="5114"/>
    <cellStyle name="40% - Accent5 12 2 2 4 2" xfId="13468"/>
    <cellStyle name="40% - Accent5 12 2 2 5" xfId="9306"/>
    <cellStyle name="40% - Accent5 12 2 3" xfId="1475"/>
    <cellStyle name="40% - Accent5 12 2 3 2" xfId="3587"/>
    <cellStyle name="40% - Accent5 12 2 3 2 2" xfId="7750"/>
    <cellStyle name="40% - Accent5 12 2 3 2 2 2" xfId="16104"/>
    <cellStyle name="40% - Accent5 12 2 3 2 3" xfId="11942"/>
    <cellStyle name="40% - Accent5 12 2 3 3" xfId="5638"/>
    <cellStyle name="40% - Accent5 12 2 3 3 2" xfId="13992"/>
    <cellStyle name="40% - Accent5 12 2 3 4" xfId="9830"/>
    <cellStyle name="40% - Accent5 12 2 4" xfId="3588"/>
    <cellStyle name="40% - Accent5 12 2 4 2" xfId="7751"/>
    <cellStyle name="40% - Accent5 12 2 4 2 2" xfId="16105"/>
    <cellStyle name="40% - Accent5 12 2 4 3" xfId="11943"/>
    <cellStyle name="40% - Accent5 12 2 5" xfId="4602"/>
    <cellStyle name="40% - Accent5 12 2 5 2" xfId="12956"/>
    <cellStyle name="40% - Accent5 12 2 6" xfId="8794"/>
    <cellStyle name="40% - Accent5 12 3" xfId="711"/>
    <cellStyle name="40% - Accent5 12 3 2" xfId="1747"/>
    <cellStyle name="40% - Accent5 12 3 2 2" xfId="3589"/>
    <cellStyle name="40% - Accent5 12 3 2 2 2" xfId="7752"/>
    <cellStyle name="40% - Accent5 12 3 2 2 2 2" xfId="16106"/>
    <cellStyle name="40% - Accent5 12 3 2 2 3" xfId="11944"/>
    <cellStyle name="40% - Accent5 12 3 2 3" xfId="5910"/>
    <cellStyle name="40% - Accent5 12 3 2 3 2" xfId="14264"/>
    <cellStyle name="40% - Accent5 12 3 2 4" xfId="10102"/>
    <cellStyle name="40% - Accent5 12 3 3" xfId="3590"/>
    <cellStyle name="40% - Accent5 12 3 3 2" xfId="7753"/>
    <cellStyle name="40% - Accent5 12 3 3 2 2" xfId="16107"/>
    <cellStyle name="40% - Accent5 12 3 3 3" xfId="11945"/>
    <cellStyle name="40% - Accent5 12 3 4" xfId="4874"/>
    <cellStyle name="40% - Accent5 12 3 4 2" xfId="13228"/>
    <cellStyle name="40% - Accent5 12 3 5" xfId="9066"/>
    <cellStyle name="40% - Accent5 12 4" xfId="1235"/>
    <cellStyle name="40% - Accent5 12 4 2" xfId="3591"/>
    <cellStyle name="40% - Accent5 12 4 2 2" xfId="7754"/>
    <cellStyle name="40% - Accent5 12 4 2 2 2" xfId="16108"/>
    <cellStyle name="40% - Accent5 12 4 2 3" xfId="11946"/>
    <cellStyle name="40% - Accent5 12 4 3" xfId="5398"/>
    <cellStyle name="40% - Accent5 12 4 3 2" xfId="13752"/>
    <cellStyle name="40% - Accent5 12 4 4" xfId="9590"/>
    <cellStyle name="40% - Accent5 12 5" xfId="3592"/>
    <cellStyle name="40% - Accent5 12 5 2" xfId="7755"/>
    <cellStyle name="40% - Accent5 12 5 2 2" xfId="16109"/>
    <cellStyle name="40% - Accent5 12 5 3" xfId="11947"/>
    <cellStyle name="40% - Accent5 12 6" xfId="4362"/>
    <cellStyle name="40% - Accent5 12 6 2" xfId="12716"/>
    <cellStyle name="40% - Accent5 12 7" xfId="8554"/>
    <cellStyle name="40% - Accent5 13" xfId="211"/>
    <cellStyle name="40% - Accent5 13 2" xfId="453"/>
    <cellStyle name="40% - Accent5 13 2 2" xfId="966"/>
    <cellStyle name="40% - Accent5 13 2 2 2" xfId="2002"/>
    <cellStyle name="40% - Accent5 13 2 2 2 2" xfId="3593"/>
    <cellStyle name="40% - Accent5 13 2 2 2 2 2" xfId="7756"/>
    <cellStyle name="40% - Accent5 13 2 2 2 2 2 2" xfId="16110"/>
    <cellStyle name="40% - Accent5 13 2 2 2 2 3" xfId="11948"/>
    <cellStyle name="40% - Accent5 13 2 2 2 3" xfId="6165"/>
    <cellStyle name="40% - Accent5 13 2 2 2 3 2" xfId="14519"/>
    <cellStyle name="40% - Accent5 13 2 2 2 4" xfId="10357"/>
    <cellStyle name="40% - Accent5 13 2 2 3" xfId="3594"/>
    <cellStyle name="40% - Accent5 13 2 2 3 2" xfId="7757"/>
    <cellStyle name="40% - Accent5 13 2 2 3 2 2" xfId="16111"/>
    <cellStyle name="40% - Accent5 13 2 2 3 3" xfId="11949"/>
    <cellStyle name="40% - Accent5 13 2 2 4" xfId="5129"/>
    <cellStyle name="40% - Accent5 13 2 2 4 2" xfId="13483"/>
    <cellStyle name="40% - Accent5 13 2 2 5" xfId="9321"/>
    <cellStyle name="40% - Accent5 13 2 3" xfId="1490"/>
    <cellStyle name="40% - Accent5 13 2 3 2" xfId="3595"/>
    <cellStyle name="40% - Accent5 13 2 3 2 2" xfId="7758"/>
    <cellStyle name="40% - Accent5 13 2 3 2 2 2" xfId="16112"/>
    <cellStyle name="40% - Accent5 13 2 3 2 3" xfId="11950"/>
    <cellStyle name="40% - Accent5 13 2 3 3" xfId="5653"/>
    <cellStyle name="40% - Accent5 13 2 3 3 2" xfId="14007"/>
    <cellStyle name="40% - Accent5 13 2 3 4" xfId="9845"/>
    <cellStyle name="40% - Accent5 13 2 4" xfId="3596"/>
    <cellStyle name="40% - Accent5 13 2 4 2" xfId="7759"/>
    <cellStyle name="40% - Accent5 13 2 4 2 2" xfId="16113"/>
    <cellStyle name="40% - Accent5 13 2 4 3" xfId="11951"/>
    <cellStyle name="40% - Accent5 13 2 5" xfId="4617"/>
    <cellStyle name="40% - Accent5 13 2 5 2" xfId="12971"/>
    <cellStyle name="40% - Accent5 13 2 6" xfId="8809"/>
    <cellStyle name="40% - Accent5 13 3" xfId="726"/>
    <cellStyle name="40% - Accent5 13 3 2" xfId="1762"/>
    <cellStyle name="40% - Accent5 13 3 2 2" xfId="3597"/>
    <cellStyle name="40% - Accent5 13 3 2 2 2" xfId="7760"/>
    <cellStyle name="40% - Accent5 13 3 2 2 2 2" xfId="16114"/>
    <cellStyle name="40% - Accent5 13 3 2 2 3" xfId="11952"/>
    <cellStyle name="40% - Accent5 13 3 2 3" xfId="5925"/>
    <cellStyle name="40% - Accent5 13 3 2 3 2" xfId="14279"/>
    <cellStyle name="40% - Accent5 13 3 2 4" xfId="10117"/>
    <cellStyle name="40% - Accent5 13 3 3" xfId="3598"/>
    <cellStyle name="40% - Accent5 13 3 3 2" xfId="7761"/>
    <cellStyle name="40% - Accent5 13 3 3 2 2" xfId="16115"/>
    <cellStyle name="40% - Accent5 13 3 3 3" xfId="11953"/>
    <cellStyle name="40% - Accent5 13 3 4" xfId="4889"/>
    <cellStyle name="40% - Accent5 13 3 4 2" xfId="13243"/>
    <cellStyle name="40% - Accent5 13 3 5" xfId="9081"/>
    <cellStyle name="40% - Accent5 13 4" xfId="1250"/>
    <cellStyle name="40% - Accent5 13 4 2" xfId="3599"/>
    <cellStyle name="40% - Accent5 13 4 2 2" xfId="7762"/>
    <cellStyle name="40% - Accent5 13 4 2 2 2" xfId="16116"/>
    <cellStyle name="40% - Accent5 13 4 2 3" xfId="11954"/>
    <cellStyle name="40% - Accent5 13 4 3" xfId="5413"/>
    <cellStyle name="40% - Accent5 13 4 3 2" xfId="13767"/>
    <cellStyle name="40% - Accent5 13 4 4" xfId="9605"/>
    <cellStyle name="40% - Accent5 13 5" xfId="3600"/>
    <cellStyle name="40% - Accent5 13 5 2" xfId="7763"/>
    <cellStyle name="40% - Accent5 13 5 2 2" xfId="16117"/>
    <cellStyle name="40% - Accent5 13 5 3" xfId="11955"/>
    <cellStyle name="40% - Accent5 13 6" xfId="4377"/>
    <cellStyle name="40% - Accent5 13 6 2" xfId="12731"/>
    <cellStyle name="40% - Accent5 13 7" xfId="8569"/>
    <cellStyle name="40% - Accent5 14" xfId="225"/>
    <cellStyle name="40% - Accent5 14 2" xfId="467"/>
    <cellStyle name="40% - Accent5 14 2 2" xfId="980"/>
    <cellStyle name="40% - Accent5 14 2 2 2" xfId="2016"/>
    <cellStyle name="40% - Accent5 14 2 2 2 2" xfId="3601"/>
    <cellStyle name="40% - Accent5 14 2 2 2 2 2" xfId="7764"/>
    <cellStyle name="40% - Accent5 14 2 2 2 2 2 2" xfId="16118"/>
    <cellStyle name="40% - Accent5 14 2 2 2 2 3" xfId="11956"/>
    <cellStyle name="40% - Accent5 14 2 2 2 3" xfId="6179"/>
    <cellStyle name="40% - Accent5 14 2 2 2 3 2" xfId="14533"/>
    <cellStyle name="40% - Accent5 14 2 2 2 4" xfId="10371"/>
    <cellStyle name="40% - Accent5 14 2 2 3" xfId="3602"/>
    <cellStyle name="40% - Accent5 14 2 2 3 2" xfId="7765"/>
    <cellStyle name="40% - Accent5 14 2 2 3 2 2" xfId="16119"/>
    <cellStyle name="40% - Accent5 14 2 2 3 3" xfId="11957"/>
    <cellStyle name="40% - Accent5 14 2 2 4" xfId="5143"/>
    <cellStyle name="40% - Accent5 14 2 2 4 2" xfId="13497"/>
    <cellStyle name="40% - Accent5 14 2 2 5" xfId="9335"/>
    <cellStyle name="40% - Accent5 14 2 3" xfId="1504"/>
    <cellStyle name="40% - Accent5 14 2 3 2" xfId="3603"/>
    <cellStyle name="40% - Accent5 14 2 3 2 2" xfId="7766"/>
    <cellStyle name="40% - Accent5 14 2 3 2 2 2" xfId="16120"/>
    <cellStyle name="40% - Accent5 14 2 3 2 3" xfId="11958"/>
    <cellStyle name="40% - Accent5 14 2 3 3" xfId="5667"/>
    <cellStyle name="40% - Accent5 14 2 3 3 2" xfId="14021"/>
    <cellStyle name="40% - Accent5 14 2 3 4" xfId="9859"/>
    <cellStyle name="40% - Accent5 14 2 4" xfId="3604"/>
    <cellStyle name="40% - Accent5 14 2 4 2" xfId="7767"/>
    <cellStyle name="40% - Accent5 14 2 4 2 2" xfId="16121"/>
    <cellStyle name="40% - Accent5 14 2 4 3" xfId="11959"/>
    <cellStyle name="40% - Accent5 14 2 5" xfId="4631"/>
    <cellStyle name="40% - Accent5 14 2 5 2" xfId="12985"/>
    <cellStyle name="40% - Accent5 14 2 6" xfId="8823"/>
    <cellStyle name="40% - Accent5 14 3" xfId="740"/>
    <cellStyle name="40% - Accent5 14 3 2" xfId="1776"/>
    <cellStyle name="40% - Accent5 14 3 2 2" xfId="3605"/>
    <cellStyle name="40% - Accent5 14 3 2 2 2" xfId="7768"/>
    <cellStyle name="40% - Accent5 14 3 2 2 2 2" xfId="16122"/>
    <cellStyle name="40% - Accent5 14 3 2 2 3" xfId="11960"/>
    <cellStyle name="40% - Accent5 14 3 2 3" xfId="5939"/>
    <cellStyle name="40% - Accent5 14 3 2 3 2" xfId="14293"/>
    <cellStyle name="40% - Accent5 14 3 2 4" xfId="10131"/>
    <cellStyle name="40% - Accent5 14 3 3" xfId="3606"/>
    <cellStyle name="40% - Accent5 14 3 3 2" xfId="7769"/>
    <cellStyle name="40% - Accent5 14 3 3 2 2" xfId="16123"/>
    <cellStyle name="40% - Accent5 14 3 3 3" xfId="11961"/>
    <cellStyle name="40% - Accent5 14 3 4" xfId="4903"/>
    <cellStyle name="40% - Accent5 14 3 4 2" xfId="13257"/>
    <cellStyle name="40% - Accent5 14 3 5" xfId="9095"/>
    <cellStyle name="40% - Accent5 14 4" xfId="1264"/>
    <cellStyle name="40% - Accent5 14 4 2" xfId="3607"/>
    <cellStyle name="40% - Accent5 14 4 2 2" xfId="7770"/>
    <cellStyle name="40% - Accent5 14 4 2 2 2" xfId="16124"/>
    <cellStyle name="40% - Accent5 14 4 2 3" xfId="11962"/>
    <cellStyle name="40% - Accent5 14 4 3" xfId="5427"/>
    <cellStyle name="40% - Accent5 14 4 3 2" xfId="13781"/>
    <cellStyle name="40% - Accent5 14 4 4" xfId="9619"/>
    <cellStyle name="40% - Accent5 14 5" xfId="3608"/>
    <cellStyle name="40% - Accent5 14 5 2" xfId="7771"/>
    <cellStyle name="40% - Accent5 14 5 2 2" xfId="16125"/>
    <cellStyle name="40% - Accent5 14 5 3" xfId="11963"/>
    <cellStyle name="40% - Accent5 14 6" xfId="4391"/>
    <cellStyle name="40% - Accent5 14 6 2" xfId="12745"/>
    <cellStyle name="40% - Accent5 14 7" xfId="8583"/>
    <cellStyle name="40% - Accent5 15" xfId="239"/>
    <cellStyle name="40% - Accent5 15 2" xfId="481"/>
    <cellStyle name="40% - Accent5 15 2 2" xfId="994"/>
    <cellStyle name="40% - Accent5 15 2 2 2" xfId="2030"/>
    <cellStyle name="40% - Accent5 15 2 2 2 2" xfId="3609"/>
    <cellStyle name="40% - Accent5 15 2 2 2 2 2" xfId="7772"/>
    <cellStyle name="40% - Accent5 15 2 2 2 2 2 2" xfId="16126"/>
    <cellStyle name="40% - Accent5 15 2 2 2 2 3" xfId="11964"/>
    <cellStyle name="40% - Accent5 15 2 2 2 3" xfId="6193"/>
    <cellStyle name="40% - Accent5 15 2 2 2 3 2" xfId="14547"/>
    <cellStyle name="40% - Accent5 15 2 2 2 4" xfId="10385"/>
    <cellStyle name="40% - Accent5 15 2 2 3" xfId="3610"/>
    <cellStyle name="40% - Accent5 15 2 2 3 2" xfId="7773"/>
    <cellStyle name="40% - Accent5 15 2 2 3 2 2" xfId="16127"/>
    <cellStyle name="40% - Accent5 15 2 2 3 3" xfId="11965"/>
    <cellStyle name="40% - Accent5 15 2 2 4" xfId="5157"/>
    <cellStyle name="40% - Accent5 15 2 2 4 2" xfId="13511"/>
    <cellStyle name="40% - Accent5 15 2 2 5" xfId="9349"/>
    <cellStyle name="40% - Accent5 15 2 3" xfId="1518"/>
    <cellStyle name="40% - Accent5 15 2 3 2" xfId="3611"/>
    <cellStyle name="40% - Accent5 15 2 3 2 2" xfId="7774"/>
    <cellStyle name="40% - Accent5 15 2 3 2 2 2" xfId="16128"/>
    <cellStyle name="40% - Accent5 15 2 3 2 3" xfId="11966"/>
    <cellStyle name="40% - Accent5 15 2 3 3" xfId="5681"/>
    <cellStyle name="40% - Accent5 15 2 3 3 2" xfId="14035"/>
    <cellStyle name="40% - Accent5 15 2 3 4" xfId="9873"/>
    <cellStyle name="40% - Accent5 15 2 4" xfId="3612"/>
    <cellStyle name="40% - Accent5 15 2 4 2" xfId="7775"/>
    <cellStyle name="40% - Accent5 15 2 4 2 2" xfId="16129"/>
    <cellStyle name="40% - Accent5 15 2 4 3" xfId="11967"/>
    <cellStyle name="40% - Accent5 15 2 5" xfId="4645"/>
    <cellStyle name="40% - Accent5 15 2 5 2" xfId="12999"/>
    <cellStyle name="40% - Accent5 15 2 6" xfId="8837"/>
    <cellStyle name="40% - Accent5 15 3" xfId="754"/>
    <cellStyle name="40% - Accent5 15 3 2" xfId="1790"/>
    <cellStyle name="40% - Accent5 15 3 2 2" xfId="3613"/>
    <cellStyle name="40% - Accent5 15 3 2 2 2" xfId="7776"/>
    <cellStyle name="40% - Accent5 15 3 2 2 2 2" xfId="16130"/>
    <cellStyle name="40% - Accent5 15 3 2 2 3" xfId="11968"/>
    <cellStyle name="40% - Accent5 15 3 2 3" xfId="5953"/>
    <cellStyle name="40% - Accent5 15 3 2 3 2" xfId="14307"/>
    <cellStyle name="40% - Accent5 15 3 2 4" xfId="10145"/>
    <cellStyle name="40% - Accent5 15 3 3" xfId="3614"/>
    <cellStyle name="40% - Accent5 15 3 3 2" xfId="7777"/>
    <cellStyle name="40% - Accent5 15 3 3 2 2" xfId="16131"/>
    <cellStyle name="40% - Accent5 15 3 3 3" xfId="11969"/>
    <cellStyle name="40% - Accent5 15 3 4" xfId="4917"/>
    <cellStyle name="40% - Accent5 15 3 4 2" xfId="13271"/>
    <cellStyle name="40% - Accent5 15 3 5" xfId="9109"/>
    <cellStyle name="40% - Accent5 15 4" xfId="1278"/>
    <cellStyle name="40% - Accent5 15 4 2" xfId="3615"/>
    <cellStyle name="40% - Accent5 15 4 2 2" xfId="7778"/>
    <cellStyle name="40% - Accent5 15 4 2 2 2" xfId="16132"/>
    <cellStyle name="40% - Accent5 15 4 2 3" xfId="11970"/>
    <cellStyle name="40% - Accent5 15 4 3" xfId="5441"/>
    <cellStyle name="40% - Accent5 15 4 3 2" xfId="13795"/>
    <cellStyle name="40% - Accent5 15 4 4" xfId="9633"/>
    <cellStyle name="40% - Accent5 15 5" xfId="3616"/>
    <cellStyle name="40% - Accent5 15 5 2" xfId="7779"/>
    <cellStyle name="40% - Accent5 15 5 2 2" xfId="16133"/>
    <cellStyle name="40% - Accent5 15 5 3" xfId="11971"/>
    <cellStyle name="40% - Accent5 15 6" xfId="4405"/>
    <cellStyle name="40% - Accent5 15 6 2" xfId="12759"/>
    <cellStyle name="40% - Accent5 15 7" xfId="8597"/>
    <cellStyle name="40% - Accent5 16" xfId="253"/>
    <cellStyle name="40% - Accent5 16 2" xfId="495"/>
    <cellStyle name="40% - Accent5 16 2 2" xfId="1008"/>
    <cellStyle name="40% - Accent5 16 2 2 2" xfId="2044"/>
    <cellStyle name="40% - Accent5 16 2 2 2 2" xfId="3617"/>
    <cellStyle name="40% - Accent5 16 2 2 2 2 2" xfId="7780"/>
    <cellStyle name="40% - Accent5 16 2 2 2 2 2 2" xfId="16134"/>
    <cellStyle name="40% - Accent5 16 2 2 2 2 3" xfId="11972"/>
    <cellStyle name="40% - Accent5 16 2 2 2 3" xfId="6207"/>
    <cellStyle name="40% - Accent5 16 2 2 2 3 2" xfId="14561"/>
    <cellStyle name="40% - Accent5 16 2 2 2 4" xfId="10399"/>
    <cellStyle name="40% - Accent5 16 2 2 3" xfId="3618"/>
    <cellStyle name="40% - Accent5 16 2 2 3 2" xfId="7781"/>
    <cellStyle name="40% - Accent5 16 2 2 3 2 2" xfId="16135"/>
    <cellStyle name="40% - Accent5 16 2 2 3 3" xfId="11973"/>
    <cellStyle name="40% - Accent5 16 2 2 4" xfId="5171"/>
    <cellStyle name="40% - Accent5 16 2 2 4 2" xfId="13525"/>
    <cellStyle name="40% - Accent5 16 2 2 5" xfId="9363"/>
    <cellStyle name="40% - Accent5 16 2 3" xfId="1532"/>
    <cellStyle name="40% - Accent5 16 2 3 2" xfId="3619"/>
    <cellStyle name="40% - Accent5 16 2 3 2 2" xfId="7782"/>
    <cellStyle name="40% - Accent5 16 2 3 2 2 2" xfId="16136"/>
    <cellStyle name="40% - Accent5 16 2 3 2 3" xfId="11974"/>
    <cellStyle name="40% - Accent5 16 2 3 3" xfId="5695"/>
    <cellStyle name="40% - Accent5 16 2 3 3 2" xfId="14049"/>
    <cellStyle name="40% - Accent5 16 2 3 4" xfId="9887"/>
    <cellStyle name="40% - Accent5 16 2 4" xfId="3620"/>
    <cellStyle name="40% - Accent5 16 2 4 2" xfId="7783"/>
    <cellStyle name="40% - Accent5 16 2 4 2 2" xfId="16137"/>
    <cellStyle name="40% - Accent5 16 2 4 3" xfId="11975"/>
    <cellStyle name="40% - Accent5 16 2 5" xfId="4659"/>
    <cellStyle name="40% - Accent5 16 2 5 2" xfId="13013"/>
    <cellStyle name="40% - Accent5 16 2 6" xfId="8851"/>
    <cellStyle name="40% - Accent5 16 3" xfId="768"/>
    <cellStyle name="40% - Accent5 16 3 2" xfId="1804"/>
    <cellStyle name="40% - Accent5 16 3 2 2" xfId="3621"/>
    <cellStyle name="40% - Accent5 16 3 2 2 2" xfId="7784"/>
    <cellStyle name="40% - Accent5 16 3 2 2 2 2" xfId="16138"/>
    <cellStyle name="40% - Accent5 16 3 2 2 3" xfId="11976"/>
    <cellStyle name="40% - Accent5 16 3 2 3" xfId="5967"/>
    <cellStyle name="40% - Accent5 16 3 2 3 2" xfId="14321"/>
    <cellStyle name="40% - Accent5 16 3 2 4" xfId="10159"/>
    <cellStyle name="40% - Accent5 16 3 3" xfId="3622"/>
    <cellStyle name="40% - Accent5 16 3 3 2" xfId="7785"/>
    <cellStyle name="40% - Accent5 16 3 3 2 2" xfId="16139"/>
    <cellStyle name="40% - Accent5 16 3 3 3" xfId="11977"/>
    <cellStyle name="40% - Accent5 16 3 4" xfId="4931"/>
    <cellStyle name="40% - Accent5 16 3 4 2" xfId="13285"/>
    <cellStyle name="40% - Accent5 16 3 5" xfId="9123"/>
    <cellStyle name="40% - Accent5 16 4" xfId="1292"/>
    <cellStyle name="40% - Accent5 16 4 2" xfId="3623"/>
    <cellStyle name="40% - Accent5 16 4 2 2" xfId="7786"/>
    <cellStyle name="40% - Accent5 16 4 2 2 2" xfId="16140"/>
    <cellStyle name="40% - Accent5 16 4 2 3" xfId="11978"/>
    <cellStyle name="40% - Accent5 16 4 3" xfId="5455"/>
    <cellStyle name="40% - Accent5 16 4 3 2" xfId="13809"/>
    <cellStyle name="40% - Accent5 16 4 4" xfId="9647"/>
    <cellStyle name="40% - Accent5 16 5" xfId="3624"/>
    <cellStyle name="40% - Accent5 16 5 2" xfId="7787"/>
    <cellStyle name="40% - Accent5 16 5 2 2" xfId="16141"/>
    <cellStyle name="40% - Accent5 16 5 3" xfId="11979"/>
    <cellStyle name="40% - Accent5 16 6" xfId="4419"/>
    <cellStyle name="40% - Accent5 16 6 2" xfId="12773"/>
    <cellStyle name="40% - Accent5 16 7" xfId="8611"/>
    <cellStyle name="40% - Accent5 17" xfId="269"/>
    <cellStyle name="40% - Accent5 17 2" xfId="509"/>
    <cellStyle name="40% - Accent5 17 2 2" xfId="1022"/>
    <cellStyle name="40% - Accent5 17 2 2 2" xfId="2058"/>
    <cellStyle name="40% - Accent5 17 2 2 2 2" xfId="3625"/>
    <cellStyle name="40% - Accent5 17 2 2 2 2 2" xfId="7788"/>
    <cellStyle name="40% - Accent5 17 2 2 2 2 2 2" xfId="16142"/>
    <cellStyle name="40% - Accent5 17 2 2 2 2 3" xfId="11980"/>
    <cellStyle name="40% - Accent5 17 2 2 2 3" xfId="6221"/>
    <cellStyle name="40% - Accent5 17 2 2 2 3 2" xfId="14575"/>
    <cellStyle name="40% - Accent5 17 2 2 2 4" xfId="10413"/>
    <cellStyle name="40% - Accent5 17 2 2 3" xfId="3626"/>
    <cellStyle name="40% - Accent5 17 2 2 3 2" xfId="7789"/>
    <cellStyle name="40% - Accent5 17 2 2 3 2 2" xfId="16143"/>
    <cellStyle name="40% - Accent5 17 2 2 3 3" xfId="11981"/>
    <cellStyle name="40% - Accent5 17 2 2 4" xfId="5185"/>
    <cellStyle name="40% - Accent5 17 2 2 4 2" xfId="13539"/>
    <cellStyle name="40% - Accent5 17 2 2 5" xfId="9377"/>
    <cellStyle name="40% - Accent5 17 2 3" xfId="1546"/>
    <cellStyle name="40% - Accent5 17 2 3 2" xfId="3627"/>
    <cellStyle name="40% - Accent5 17 2 3 2 2" xfId="7790"/>
    <cellStyle name="40% - Accent5 17 2 3 2 2 2" xfId="16144"/>
    <cellStyle name="40% - Accent5 17 2 3 2 3" xfId="11982"/>
    <cellStyle name="40% - Accent5 17 2 3 3" xfId="5709"/>
    <cellStyle name="40% - Accent5 17 2 3 3 2" xfId="14063"/>
    <cellStyle name="40% - Accent5 17 2 3 4" xfId="9901"/>
    <cellStyle name="40% - Accent5 17 2 4" xfId="3628"/>
    <cellStyle name="40% - Accent5 17 2 4 2" xfId="7791"/>
    <cellStyle name="40% - Accent5 17 2 4 2 2" xfId="16145"/>
    <cellStyle name="40% - Accent5 17 2 4 3" xfId="11983"/>
    <cellStyle name="40% - Accent5 17 2 5" xfId="4673"/>
    <cellStyle name="40% - Accent5 17 2 5 2" xfId="13027"/>
    <cellStyle name="40% - Accent5 17 2 6" xfId="8865"/>
    <cellStyle name="40% - Accent5 17 3" xfId="782"/>
    <cellStyle name="40% - Accent5 17 3 2" xfId="1818"/>
    <cellStyle name="40% - Accent5 17 3 2 2" xfId="3629"/>
    <cellStyle name="40% - Accent5 17 3 2 2 2" xfId="7792"/>
    <cellStyle name="40% - Accent5 17 3 2 2 2 2" xfId="16146"/>
    <cellStyle name="40% - Accent5 17 3 2 2 3" xfId="11984"/>
    <cellStyle name="40% - Accent5 17 3 2 3" xfId="5981"/>
    <cellStyle name="40% - Accent5 17 3 2 3 2" xfId="14335"/>
    <cellStyle name="40% - Accent5 17 3 2 4" xfId="10173"/>
    <cellStyle name="40% - Accent5 17 3 3" xfId="3630"/>
    <cellStyle name="40% - Accent5 17 3 3 2" xfId="7793"/>
    <cellStyle name="40% - Accent5 17 3 3 2 2" xfId="16147"/>
    <cellStyle name="40% - Accent5 17 3 3 3" xfId="11985"/>
    <cellStyle name="40% - Accent5 17 3 4" xfId="4945"/>
    <cellStyle name="40% - Accent5 17 3 4 2" xfId="13299"/>
    <cellStyle name="40% - Accent5 17 3 5" xfId="9137"/>
    <cellStyle name="40% - Accent5 17 4" xfId="1306"/>
    <cellStyle name="40% - Accent5 17 4 2" xfId="3631"/>
    <cellStyle name="40% - Accent5 17 4 2 2" xfId="7794"/>
    <cellStyle name="40% - Accent5 17 4 2 2 2" xfId="16148"/>
    <cellStyle name="40% - Accent5 17 4 2 3" xfId="11986"/>
    <cellStyle name="40% - Accent5 17 4 3" xfId="5469"/>
    <cellStyle name="40% - Accent5 17 4 3 2" xfId="13823"/>
    <cellStyle name="40% - Accent5 17 4 4" xfId="9661"/>
    <cellStyle name="40% - Accent5 17 5" xfId="3632"/>
    <cellStyle name="40% - Accent5 17 5 2" xfId="7795"/>
    <cellStyle name="40% - Accent5 17 5 2 2" xfId="16149"/>
    <cellStyle name="40% - Accent5 17 5 3" xfId="11987"/>
    <cellStyle name="40% - Accent5 17 6" xfId="4433"/>
    <cellStyle name="40% - Accent5 17 6 2" xfId="12787"/>
    <cellStyle name="40% - Accent5 17 7" xfId="8625"/>
    <cellStyle name="40% - Accent5 18" xfId="282"/>
    <cellStyle name="40% - Accent5 18 2" xfId="795"/>
    <cellStyle name="40% - Accent5 18 2 2" xfId="1831"/>
    <cellStyle name="40% - Accent5 18 2 2 2" xfId="3633"/>
    <cellStyle name="40% - Accent5 18 2 2 2 2" xfId="7796"/>
    <cellStyle name="40% - Accent5 18 2 2 2 2 2" xfId="16150"/>
    <cellStyle name="40% - Accent5 18 2 2 2 3" xfId="11988"/>
    <cellStyle name="40% - Accent5 18 2 2 3" xfId="5994"/>
    <cellStyle name="40% - Accent5 18 2 2 3 2" xfId="14348"/>
    <cellStyle name="40% - Accent5 18 2 2 4" xfId="10186"/>
    <cellStyle name="40% - Accent5 18 2 3" xfId="3634"/>
    <cellStyle name="40% - Accent5 18 2 3 2" xfId="7797"/>
    <cellStyle name="40% - Accent5 18 2 3 2 2" xfId="16151"/>
    <cellStyle name="40% - Accent5 18 2 3 3" xfId="11989"/>
    <cellStyle name="40% - Accent5 18 2 4" xfId="4958"/>
    <cellStyle name="40% - Accent5 18 2 4 2" xfId="13312"/>
    <cellStyle name="40% - Accent5 18 2 5" xfId="9150"/>
    <cellStyle name="40% - Accent5 18 3" xfId="1319"/>
    <cellStyle name="40% - Accent5 18 3 2" xfId="3635"/>
    <cellStyle name="40% - Accent5 18 3 2 2" xfId="7798"/>
    <cellStyle name="40% - Accent5 18 3 2 2 2" xfId="16152"/>
    <cellStyle name="40% - Accent5 18 3 2 3" xfId="11990"/>
    <cellStyle name="40% - Accent5 18 3 3" xfId="5482"/>
    <cellStyle name="40% - Accent5 18 3 3 2" xfId="13836"/>
    <cellStyle name="40% - Accent5 18 3 4" xfId="9674"/>
    <cellStyle name="40% - Accent5 18 4" xfId="3636"/>
    <cellStyle name="40% - Accent5 18 4 2" xfId="7799"/>
    <cellStyle name="40% - Accent5 18 4 2 2" xfId="16153"/>
    <cellStyle name="40% - Accent5 18 4 3" xfId="11991"/>
    <cellStyle name="40% - Accent5 18 5" xfId="4446"/>
    <cellStyle name="40% - Accent5 18 5 2" xfId="12800"/>
    <cellStyle name="40% - Accent5 18 6" xfId="8638"/>
    <cellStyle name="40% - Accent5 19" xfId="525"/>
    <cellStyle name="40% - Accent5 19 2" xfId="1038"/>
    <cellStyle name="40% - Accent5 19 2 2" xfId="2074"/>
    <cellStyle name="40% - Accent5 19 2 2 2" xfId="3637"/>
    <cellStyle name="40% - Accent5 19 2 2 2 2" xfId="7800"/>
    <cellStyle name="40% - Accent5 19 2 2 2 2 2" xfId="16154"/>
    <cellStyle name="40% - Accent5 19 2 2 2 3" xfId="11992"/>
    <cellStyle name="40% - Accent5 19 2 2 3" xfId="6237"/>
    <cellStyle name="40% - Accent5 19 2 2 3 2" xfId="14591"/>
    <cellStyle name="40% - Accent5 19 2 2 4" xfId="10429"/>
    <cellStyle name="40% - Accent5 19 2 3" xfId="3638"/>
    <cellStyle name="40% - Accent5 19 2 3 2" xfId="7801"/>
    <cellStyle name="40% - Accent5 19 2 3 2 2" xfId="16155"/>
    <cellStyle name="40% - Accent5 19 2 3 3" xfId="11993"/>
    <cellStyle name="40% - Accent5 19 2 4" xfId="5201"/>
    <cellStyle name="40% - Accent5 19 2 4 2" xfId="13555"/>
    <cellStyle name="40% - Accent5 19 2 5" xfId="9393"/>
    <cellStyle name="40% - Accent5 19 3" xfId="1562"/>
    <cellStyle name="40% - Accent5 19 3 2" xfId="3639"/>
    <cellStyle name="40% - Accent5 19 3 2 2" xfId="7802"/>
    <cellStyle name="40% - Accent5 19 3 2 2 2" xfId="16156"/>
    <cellStyle name="40% - Accent5 19 3 2 3" xfId="11994"/>
    <cellStyle name="40% - Accent5 19 3 3" xfId="5725"/>
    <cellStyle name="40% - Accent5 19 3 3 2" xfId="14079"/>
    <cellStyle name="40% - Accent5 19 3 4" xfId="9917"/>
    <cellStyle name="40% - Accent5 19 4" xfId="3640"/>
    <cellStyle name="40% - Accent5 19 4 2" xfId="7803"/>
    <cellStyle name="40% - Accent5 19 4 2 2" xfId="16157"/>
    <cellStyle name="40% - Accent5 19 4 3" xfId="11995"/>
    <cellStyle name="40% - Accent5 19 5" xfId="4689"/>
    <cellStyle name="40% - Accent5 19 5 2" xfId="13043"/>
    <cellStyle name="40% - Accent5 19 6" xfId="8881"/>
    <cellStyle name="40% - Accent5 2" xfId="54"/>
    <cellStyle name="40% - Accent5 2 2" xfId="297"/>
    <cellStyle name="40% - Accent5 2 2 2" xfId="810"/>
    <cellStyle name="40% - Accent5 2 2 2 2" xfId="1846"/>
    <cellStyle name="40% - Accent5 2 2 2 2 2" xfId="3641"/>
    <cellStyle name="40% - Accent5 2 2 2 2 2 2" xfId="7804"/>
    <cellStyle name="40% - Accent5 2 2 2 2 2 2 2" xfId="16158"/>
    <cellStyle name="40% - Accent5 2 2 2 2 2 3" xfId="11996"/>
    <cellStyle name="40% - Accent5 2 2 2 2 3" xfId="6009"/>
    <cellStyle name="40% - Accent5 2 2 2 2 3 2" xfId="14363"/>
    <cellStyle name="40% - Accent5 2 2 2 2 4" xfId="10201"/>
    <cellStyle name="40% - Accent5 2 2 2 3" xfId="3642"/>
    <cellStyle name="40% - Accent5 2 2 2 3 2" xfId="7805"/>
    <cellStyle name="40% - Accent5 2 2 2 3 2 2" xfId="16159"/>
    <cellStyle name="40% - Accent5 2 2 2 3 3" xfId="11997"/>
    <cellStyle name="40% - Accent5 2 2 2 4" xfId="4973"/>
    <cellStyle name="40% - Accent5 2 2 2 4 2" xfId="13327"/>
    <cellStyle name="40% - Accent5 2 2 2 5" xfId="9165"/>
    <cellStyle name="40% - Accent5 2 2 3" xfId="1334"/>
    <cellStyle name="40% - Accent5 2 2 3 2" xfId="3643"/>
    <cellStyle name="40% - Accent5 2 2 3 2 2" xfId="7806"/>
    <cellStyle name="40% - Accent5 2 2 3 2 2 2" xfId="16160"/>
    <cellStyle name="40% - Accent5 2 2 3 2 3" xfId="11998"/>
    <cellStyle name="40% - Accent5 2 2 3 3" xfId="5497"/>
    <cellStyle name="40% - Accent5 2 2 3 3 2" xfId="13851"/>
    <cellStyle name="40% - Accent5 2 2 3 4" xfId="9689"/>
    <cellStyle name="40% - Accent5 2 2 4" xfId="3644"/>
    <cellStyle name="40% - Accent5 2 2 4 2" xfId="7807"/>
    <cellStyle name="40% - Accent5 2 2 4 2 2" xfId="16161"/>
    <cellStyle name="40% - Accent5 2 2 4 3" xfId="11999"/>
    <cellStyle name="40% - Accent5 2 2 5" xfId="4461"/>
    <cellStyle name="40% - Accent5 2 2 5 2" xfId="12815"/>
    <cellStyle name="40% - Accent5 2 2 6" xfId="8653"/>
    <cellStyle name="40% - Accent5 2 3" xfId="570"/>
    <cellStyle name="40% - Accent5 2 3 2" xfId="1606"/>
    <cellStyle name="40% - Accent5 2 3 2 2" xfId="3645"/>
    <cellStyle name="40% - Accent5 2 3 2 2 2" xfId="7808"/>
    <cellStyle name="40% - Accent5 2 3 2 2 2 2" xfId="16162"/>
    <cellStyle name="40% - Accent5 2 3 2 2 3" xfId="12000"/>
    <cellStyle name="40% - Accent5 2 3 2 3" xfId="5769"/>
    <cellStyle name="40% - Accent5 2 3 2 3 2" xfId="14123"/>
    <cellStyle name="40% - Accent5 2 3 2 4" xfId="9961"/>
    <cellStyle name="40% - Accent5 2 3 3" xfId="3646"/>
    <cellStyle name="40% - Accent5 2 3 3 2" xfId="7809"/>
    <cellStyle name="40% - Accent5 2 3 3 2 2" xfId="16163"/>
    <cellStyle name="40% - Accent5 2 3 3 3" xfId="12001"/>
    <cellStyle name="40% - Accent5 2 3 4" xfId="4733"/>
    <cellStyle name="40% - Accent5 2 3 4 2" xfId="13087"/>
    <cellStyle name="40% - Accent5 2 3 5" xfId="8925"/>
    <cellStyle name="40% - Accent5 2 4" xfId="1094"/>
    <cellStyle name="40% - Accent5 2 4 2" xfId="3647"/>
    <cellStyle name="40% - Accent5 2 4 2 2" xfId="7810"/>
    <cellStyle name="40% - Accent5 2 4 2 2 2" xfId="16164"/>
    <cellStyle name="40% - Accent5 2 4 2 3" xfId="12002"/>
    <cellStyle name="40% - Accent5 2 4 3" xfId="5257"/>
    <cellStyle name="40% - Accent5 2 4 3 2" xfId="13611"/>
    <cellStyle name="40% - Accent5 2 4 4" xfId="9449"/>
    <cellStyle name="40% - Accent5 2 5" xfId="3648"/>
    <cellStyle name="40% - Accent5 2 5 2" xfId="7811"/>
    <cellStyle name="40% - Accent5 2 5 2 2" xfId="16165"/>
    <cellStyle name="40% - Accent5 2 5 3" xfId="12003"/>
    <cellStyle name="40% - Accent5 2 6" xfId="4221"/>
    <cellStyle name="40% - Accent5 2 6 2" xfId="12575"/>
    <cellStyle name="40% - Accent5 2 7" xfId="8413"/>
    <cellStyle name="40% - Accent5 20" xfId="539"/>
    <cellStyle name="40% - Accent5 20 2" xfId="1052"/>
    <cellStyle name="40% - Accent5 20 2 2" xfId="2088"/>
    <cellStyle name="40% - Accent5 20 2 2 2" xfId="3649"/>
    <cellStyle name="40% - Accent5 20 2 2 2 2" xfId="7812"/>
    <cellStyle name="40% - Accent5 20 2 2 2 2 2" xfId="16166"/>
    <cellStyle name="40% - Accent5 20 2 2 2 3" xfId="12004"/>
    <cellStyle name="40% - Accent5 20 2 2 3" xfId="6251"/>
    <cellStyle name="40% - Accent5 20 2 2 3 2" xfId="14605"/>
    <cellStyle name="40% - Accent5 20 2 2 4" xfId="10443"/>
    <cellStyle name="40% - Accent5 20 2 3" xfId="3650"/>
    <cellStyle name="40% - Accent5 20 2 3 2" xfId="7813"/>
    <cellStyle name="40% - Accent5 20 2 3 2 2" xfId="16167"/>
    <cellStyle name="40% - Accent5 20 2 3 3" xfId="12005"/>
    <cellStyle name="40% - Accent5 20 2 4" xfId="5215"/>
    <cellStyle name="40% - Accent5 20 2 4 2" xfId="13569"/>
    <cellStyle name="40% - Accent5 20 2 5" xfId="9407"/>
    <cellStyle name="40% - Accent5 20 3" xfId="1576"/>
    <cellStyle name="40% - Accent5 20 3 2" xfId="3651"/>
    <cellStyle name="40% - Accent5 20 3 2 2" xfId="7814"/>
    <cellStyle name="40% - Accent5 20 3 2 2 2" xfId="16168"/>
    <cellStyle name="40% - Accent5 20 3 2 3" xfId="12006"/>
    <cellStyle name="40% - Accent5 20 3 3" xfId="5739"/>
    <cellStyle name="40% - Accent5 20 3 3 2" xfId="14093"/>
    <cellStyle name="40% - Accent5 20 3 4" xfId="9931"/>
    <cellStyle name="40% - Accent5 20 4" xfId="3652"/>
    <cellStyle name="40% - Accent5 20 4 2" xfId="7815"/>
    <cellStyle name="40% - Accent5 20 4 2 2" xfId="16169"/>
    <cellStyle name="40% - Accent5 20 4 3" xfId="12007"/>
    <cellStyle name="40% - Accent5 20 5" xfId="4703"/>
    <cellStyle name="40% - Accent5 20 5 2" xfId="13057"/>
    <cellStyle name="40% - Accent5 20 6" xfId="8895"/>
    <cellStyle name="40% - Accent5 21" xfId="1066"/>
    <cellStyle name="40% - Accent5 21 2" xfId="2102"/>
    <cellStyle name="40% - Accent5 21 2 2" xfId="3653"/>
    <cellStyle name="40% - Accent5 21 2 2 2" xfId="7816"/>
    <cellStyle name="40% - Accent5 21 2 2 2 2" xfId="16170"/>
    <cellStyle name="40% - Accent5 21 2 2 3" xfId="12008"/>
    <cellStyle name="40% - Accent5 21 2 3" xfId="6265"/>
    <cellStyle name="40% - Accent5 21 2 3 2" xfId="14619"/>
    <cellStyle name="40% - Accent5 21 2 4" xfId="10457"/>
    <cellStyle name="40% - Accent5 21 3" xfId="3654"/>
    <cellStyle name="40% - Accent5 21 3 2" xfId="7817"/>
    <cellStyle name="40% - Accent5 21 3 2 2" xfId="16171"/>
    <cellStyle name="40% - Accent5 21 3 3" xfId="12009"/>
    <cellStyle name="40% - Accent5 21 4" xfId="5229"/>
    <cellStyle name="40% - Accent5 21 4 2" xfId="13583"/>
    <cellStyle name="40% - Accent5 21 5" xfId="9421"/>
    <cellStyle name="40% - Accent5 22" xfId="553"/>
    <cellStyle name="40% - Accent5 22 2" xfId="1590"/>
    <cellStyle name="40% - Accent5 22 2 2" xfId="3655"/>
    <cellStyle name="40% - Accent5 22 2 2 2" xfId="7818"/>
    <cellStyle name="40% - Accent5 22 2 2 2 2" xfId="16172"/>
    <cellStyle name="40% - Accent5 22 2 2 3" xfId="12010"/>
    <cellStyle name="40% - Accent5 22 2 3" xfId="5753"/>
    <cellStyle name="40% - Accent5 22 2 3 2" xfId="14107"/>
    <cellStyle name="40% - Accent5 22 2 4" xfId="9945"/>
    <cellStyle name="40% - Accent5 22 3" xfId="3656"/>
    <cellStyle name="40% - Accent5 22 3 2" xfId="7819"/>
    <cellStyle name="40% - Accent5 22 3 2 2" xfId="16173"/>
    <cellStyle name="40% - Accent5 22 3 3" xfId="12011"/>
    <cellStyle name="40% - Accent5 22 4" xfId="4717"/>
    <cellStyle name="40% - Accent5 22 4 2" xfId="13071"/>
    <cellStyle name="40% - Accent5 22 5" xfId="8909"/>
    <cellStyle name="40% - Accent5 23" xfId="1079"/>
    <cellStyle name="40% - Accent5 23 2" xfId="3657"/>
    <cellStyle name="40% - Accent5 23 2 2" xfId="7820"/>
    <cellStyle name="40% - Accent5 23 2 2 2" xfId="16174"/>
    <cellStyle name="40% - Accent5 23 2 3" xfId="12012"/>
    <cellStyle name="40% - Accent5 23 3" xfId="5242"/>
    <cellStyle name="40% - Accent5 23 3 2" xfId="13596"/>
    <cellStyle name="40% - Accent5 23 4" xfId="9434"/>
    <cellStyle name="40% - Accent5 24" xfId="2116"/>
    <cellStyle name="40% - Accent5 24 2" xfId="6279"/>
    <cellStyle name="40% - Accent5 24 2 2" xfId="14633"/>
    <cellStyle name="40% - Accent5 24 3" xfId="10471"/>
    <cellStyle name="40% - Accent5 25" xfId="4191"/>
    <cellStyle name="40% - Accent5 25 2" xfId="8354"/>
    <cellStyle name="40% - Accent5 25 2 2" xfId="16708"/>
    <cellStyle name="40% - Accent5 25 3" xfId="12546"/>
    <cellStyle name="40% - Accent5 26" xfId="4204"/>
    <cellStyle name="40% - Accent5 26 2" xfId="12559"/>
    <cellStyle name="40% - Accent5 27" xfId="8368"/>
    <cellStyle name="40% - Accent5 27 2" xfId="16722"/>
    <cellStyle name="40% - Accent5 28" xfId="8382"/>
    <cellStyle name="40% - Accent5 28 2" xfId="16736"/>
    <cellStyle name="40% - Accent5 29" xfId="8396"/>
    <cellStyle name="40% - Accent5 3" xfId="68"/>
    <cellStyle name="40% - Accent5 3 2" xfId="311"/>
    <cellStyle name="40% - Accent5 3 2 2" xfId="824"/>
    <cellStyle name="40% - Accent5 3 2 2 2" xfId="1860"/>
    <cellStyle name="40% - Accent5 3 2 2 2 2" xfId="3658"/>
    <cellStyle name="40% - Accent5 3 2 2 2 2 2" xfId="7821"/>
    <cellStyle name="40% - Accent5 3 2 2 2 2 2 2" xfId="16175"/>
    <cellStyle name="40% - Accent5 3 2 2 2 2 3" xfId="12013"/>
    <cellStyle name="40% - Accent5 3 2 2 2 3" xfId="6023"/>
    <cellStyle name="40% - Accent5 3 2 2 2 3 2" xfId="14377"/>
    <cellStyle name="40% - Accent5 3 2 2 2 4" xfId="10215"/>
    <cellStyle name="40% - Accent5 3 2 2 3" xfId="3659"/>
    <cellStyle name="40% - Accent5 3 2 2 3 2" xfId="7822"/>
    <cellStyle name="40% - Accent5 3 2 2 3 2 2" xfId="16176"/>
    <cellStyle name="40% - Accent5 3 2 2 3 3" xfId="12014"/>
    <cellStyle name="40% - Accent5 3 2 2 4" xfId="4987"/>
    <cellStyle name="40% - Accent5 3 2 2 4 2" xfId="13341"/>
    <cellStyle name="40% - Accent5 3 2 2 5" xfId="9179"/>
    <cellStyle name="40% - Accent5 3 2 3" xfId="1348"/>
    <cellStyle name="40% - Accent5 3 2 3 2" xfId="3660"/>
    <cellStyle name="40% - Accent5 3 2 3 2 2" xfId="7823"/>
    <cellStyle name="40% - Accent5 3 2 3 2 2 2" xfId="16177"/>
    <cellStyle name="40% - Accent5 3 2 3 2 3" xfId="12015"/>
    <cellStyle name="40% - Accent5 3 2 3 3" xfId="5511"/>
    <cellStyle name="40% - Accent5 3 2 3 3 2" xfId="13865"/>
    <cellStyle name="40% - Accent5 3 2 3 4" xfId="9703"/>
    <cellStyle name="40% - Accent5 3 2 4" xfId="3661"/>
    <cellStyle name="40% - Accent5 3 2 4 2" xfId="7824"/>
    <cellStyle name="40% - Accent5 3 2 4 2 2" xfId="16178"/>
    <cellStyle name="40% - Accent5 3 2 4 3" xfId="12016"/>
    <cellStyle name="40% - Accent5 3 2 5" xfId="4475"/>
    <cellStyle name="40% - Accent5 3 2 5 2" xfId="12829"/>
    <cellStyle name="40% - Accent5 3 2 6" xfId="8667"/>
    <cellStyle name="40% - Accent5 3 3" xfId="584"/>
    <cellStyle name="40% - Accent5 3 3 2" xfId="1620"/>
    <cellStyle name="40% - Accent5 3 3 2 2" xfId="3662"/>
    <cellStyle name="40% - Accent5 3 3 2 2 2" xfId="7825"/>
    <cellStyle name="40% - Accent5 3 3 2 2 2 2" xfId="16179"/>
    <cellStyle name="40% - Accent5 3 3 2 2 3" xfId="12017"/>
    <cellStyle name="40% - Accent5 3 3 2 3" xfId="5783"/>
    <cellStyle name="40% - Accent5 3 3 2 3 2" xfId="14137"/>
    <cellStyle name="40% - Accent5 3 3 2 4" xfId="9975"/>
    <cellStyle name="40% - Accent5 3 3 3" xfId="3663"/>
    <cellStyle name="40% - Accent5 3 3 3 2" xfId="7826"/>
    <cellStyle name="40% - Accent5 3 3 3 2 2" xfId="16180"/>
    <cellStyle name="40% - Accent5 3 3 3 3" xfId="12018"/>
    <cellStyle name="40% - Accent5 3 3 4" xfId="4747"/>
    <cellStyle name="40% - Accent5 3 3 4 2" xfId="13101"/>
    <cellStyle name="40% - Accent5 3 3 5" xfId="8939"/>
    <cellStyle name="40% - Accent5 3 4" xfId="1108"/>
    <cellStyle name="40% - Accent5 3 4 2" xfId="3664"/>
    <cellStyle name="40% - Accent5 3 4 2 2" xfId="7827"/>
    <cellStyle name="40% - Accent5 3 4 2 2 2" xfId="16181"/>
    <cellStyle name="40% - Accent5 3 4 2 3" xfId="12019"/>
    <cellStyle name="40% - Accent5 3 4 3" xfId="5271"/>
    <cellStyle name="40% - Accent5 3 4 3 2" xfId="13625"/>
    <cellStyle name="40% - Accent5 3 4 4" xfId="9463"/>
    <cellStyle name="40% - Accent5 3 5" xfId="3665"/>
    <cellStyle name="40% - Accent5 3 5 2" xfId="7828"/>
    <cellStyle name="40% - Accent5 3 5 2 2" xfId="16182"/>
    <cellStyle name="40% - Accent5 3 5 3" xfId="12020"/>
    <cellStyle name="40% - Accent5 3 6" xfId="4235"/>
    <cellStyle name="40% - Accent5 3 6 2" xfId="12589"/>
    <cellStyle name="40% - Accent5 3 7" xfId="8427"/>
    <cellStyle name="40% - Accent5 4" xfId="82"/>
    <cellStyle name="40% - Accent5 4 2" xfId="325"/>
    <cellStyle name="40% - Accent5 4 2 2" xfId="838"/>
    <cellStyle name="40% - Accent5 4 2 2 2" xfId="1874"/>
    <cellStyle name="40% - Accent5 4 2 2 2 2" xfId="3666"/>
    <cellStyle name="40% - Accent5 4 2 2 2 2 2" xfId="7829"/>
    <cellStyle name="40% - Accent5 4 2 2 2 2 2 2" xfId="16183"/>
    <cellStyle name="40% - Accent5 4 2 2 2 2 3" xfId="12021"/>
    <cellStyle name="40% - Accent5 4 2 2 2 3" xfId="6037"/>
    <cellStyle name="40% - Accent5 4 2 2 2 3 2" xfId="14391"/>
    <cellStyle name="40% - Accent5 4 2 2 2 4" xfId="10229"/>
    <cellStyle name="40% - Accent5 4 2 2 3" xfId="3667"/>
    <cellStyle name="40% - Accent5 4 2 2 3 2" xfId="7830"/>
    <cellStyle name="40% - Accent5 4 2 2 3 2 2" xfId="16184"/>
    <cellStyle name="40% - Accent5 4 2 2 3 3" xfId="12022"/>
    <cellStyle name="40% - Accent5 4 2 2 4" xfId="5001"/>
    <cellStyle name="40% - Accent5 4 2 2 4 2" xfId="13355"/>
    <cellStyle name="40% - Accent5 4 2 2 5" xfId="9193"/>
    <cellStyle name="40% - Accent5 4 2 3" xfId="1362"/>
    <cellStyle name="40% - Accent5 4 2 3 2" xfId="3668"/>
    <cellStyle name="40% - Accent5 4 2 3 2 2" xfId="7831"/>
    <cellStyle name="40% - Accent5 4 2 3 2 2 2" xfId="16185"/>
    <cellStyle name="40% - Accent5 4 2 3 2 3" xfId="12023"/>
    <cellStyle name="40% - Accent5 4 2 3 3" xfId="5525"/>
    <cellStyle name="40% - Accent5 4 2 3 3 2" xfId="13879"/>
    <cellStyle name="40% - Accent5 4 2 3 4" xfId="9717"/>
    <cellStyle name="40% - Accent5 4 2 4" xfId="3669"/>
    <cellStyle name="40% - Accent5 4 2 4 2" xfId="7832"/>
    <cellStyle name="40% - Accent5 4 2 4 2 2" xfId="16186"/>
    <cellStyle name="40% - Accent5 4 2 4 3" xfId="12024"/>
    <cellStyle name="40% - Accent5 4 2 5" xfId="4489"/>
    <cellStyle name="40% - Accent5 4 2 5 2" xfId="12843"/>
    <cellStyle name="40% - Accent5 4 2 6" xfId="8681"/>
    <cellStyle name="40% - Accent5 4 3" xfId="598"/>
    <cellStyle name="40% - Accent5 4 3 2" xfId="1634"/>
    <cellStyle name="40% - Accent5 4 3 2 2" xfId="3670"/>
    <cellStyle name="40% - Accent5 4 3 2 2 2" xfId="7833"/>
    <cellStyle name="40% - Accent5 4 3 2 2 2 2" xfId="16187"/>
    <cellStyle name="40% - Accent5 4 3 2 2 3" xfId="12025"/>
    <cellStyle name="40% - Accent5 4 3 2 3" xfId="5797"/>
    <cellStyle name="40% - Accent5 4 3 2 3 2" xfId="14151"/>
    <cellStyle name="40% - Accent5 4 3 2 4" xfId="9989"/>
    <cellStyle name="40% - Accent5 4 3 3" xfId="3671"/>
    <cellStyle name="40% - Accent5 4 3 3 2" xfId="7834"/>
    <cellStyle name="40% - Accent5 4 3 3 2 2" xfId="16188"/>
    <cellStyle name="40% - Accent5 4 3 3 3" xfId="12026"/>
    <cellStyle name="40% - Accent5 4 3 4" xfId="4761"/>
    <cellStyle name="40% - Accent5 4 3 4 2" xfId="13115"/>
    <cellStyle name="40% - Accent5 4 3 5" xfId="8953"/>
    <cellStyle name="40% - Accent5 4 4" xfId="1122"/>
    <cellStyle name="40% - Accent5 4 4 2" xfId="3672"/>
    <cellStyle name="40% - Accent5 4 4 2 2" xfId="7835"/>
    <cellStyle name="40% - Accent5 4 4 2 2 2" xfId="16189"/>
    <cellStyle name="40% - Accent5 4 4 2 3" xfId="12027"/>
    <cellStyle name="40% - Accent5 4 4 3" xfId="5285"/>
    <cellStyle name="40% - Accent5 4 4 3 2" xfId="13639"/>
    <cellStyle name="40% - Accent5 4 4 4" xfId="9477"/>
    <cellStyle name="40% - Accent5 4 5" xfId="3673"/>
    <cellStyle name="40% - Accent5 4 5 2" xfId="7836"/>
    <cellStyle name="40% - Accent5 4 5 2 2" xfId="16190"/>
    <cellStyle name="40% - Accent5 4 5 3" xfId="12028"/>
    <cellStyle name="40% - Accent5 4 6" xfId="4249"/>
    <cellStyle name="40% - Accent5 4 6 2" xfId="12603"/>
    <cellStyle name="40% - Accent5 4 7" xfId="8441"/>
    <cellStyle name="40% - Accent5 5" xfId="96"/>
    <cellStyle name="40% - Accent5 5 2" xfId="339"/>
    <cellStyle name="40% - Accent5 5 2 2" xfId="852"/>
    <cellStyle name="40% - Accent5 5 2 2 2" xfId="1888"/>
    <cellStyle name="40% - Accent5 5 2 2 2 2" xfId="3674"/>
    <cellStyle name="40% - Accent5 5 2 2 2 2 2" xfId="7837"/>
    <cellStyle name="40% - Accent5 5 2 2 2 2 2 2" xfId="16191"/>
    <cellStyle name="40% - Accent5 5 2 2 2 2 3" xfId="12029"/>
    <cellStyle name="40% - Accent5 5 2 2 2 3" xfId="6051"/>
    <cellStyle name="40% - Accent5 5 2 2 2 3 2" xfId="14405"/>
    <cellStyle name="40% - Accent5 5 2 2 2 4" xfId="10243"/>
    <cellStyle name="40% - Accent5 5 2 2 3" xfId="3675"/>
    <cellStyle name="40% - Accent5 5 2 2 3 2" xfId="7838"/>
    <cellStyle name="40% - Accent5 5 2 2 3 2 2" xfId="16192"/>
    <cellStyle name="40% - Accent5 5 2 2 3 3" xfId="12030"/>
    <cellStyle name="40% - Accent5 5 2 2 4" xfId="5015"/>
    <cellStyle name="40% - Accent5 5 2 2 4 2" xfId="13369"/>
    <cellStyle name="40% - Accent5 5 2 2 5" xfId="9207"/>
    <cellStyle name="40% - Accent5 5 2 3" xfId="1376"/>
    <cellStyle name="40% - Accent5 5 2 3 2" xfId="3676"/>
    <cellStyle name="40% - Accent5 5 2 3 2 2" xfId="7839"/>
    <cellStyle name="40% - Accent5 5 2 3 2 2 2" xfId="16193"/>
    <cellStyle name="40% - Accent5 5 2 3 2 3" xfId="12031"/>
    <cellStyle name="40% - Accent5 5 2 3 3" xfId="5539"/>
    <cellStyle name="40% - Accent5 5 2 3 3 2" xfId="13893"/>
    <cellStyle name="40% - Accent5 5 2 3 4" xfId="9731"/>
    <cellStyle name="40% - Accent5 5 2 4" xfId="3677"/>
    <cellStyle name="40% - Accent5 5 2 4 2" xfId="7840"/>
    <cellStyle name="40% - Accent5 5 2 4 2 2" xfId="16194"/>
    <cellStyle name="40% - Accent5 5 2 4 3" xfId="12032"/>
    <cellStyle name="40% - Accent5 5 2 5" xfId="4503"/>
    <cellStyle name="40% - Accent5 5 2 5 2" xfId="12857"/>
    <cellStyle name="40% - Accent5 5 2 6" xfId="8695"/>
    <cellStyle name="40% - Accent5 5 3" xfId="612"/>
    <cellStyle name="40% - Accent5 5 3 2" xfId="1648"/>
    <cellStyle name="40% - Accent5 5 3 2 2" xfId="3678"/>
    <cellStyle name="40% - Accent5 5 3 2 2 2" xfId="7841"/>
    <cellStyle name="40% - Accent5 5 3 2 2 2 2" xfId="16195"/>
    <cellStyle name="40% - Accent5 5 3 2 2 3" xfId="12033"/>
    <cellStyle name="40% - Accent5 5 3 2 3" xfId="5811"/>
    <cellStyle name="40% - Accent5 5 3 2 3 2" xfId="14165"/>
    <cellStyle name="40% - Accent5 5 3 2 4" xfId="10003"/>
    <cellStyle name="40% - Accent5 5 3 3" xfId="3679"/>
    <cellStyle name="40% - Accent5 5 3 3 2" xfId="7842"/>
    <cellStyle name="40% - Accent5 5 3 3 2 2" xfId="16196"/>
    <cellStyle name="40% - Accent5 5 3 3 3" xfId="12034"/>
    <cellStyle name="40% - Accent5 5 3 4" xfId="4775"/>
    <cellStyle name="40% - Accent5 5 3 4 2" xfId="13129"/>
    <cellStyle name="40% - Accent5 5 3 5" xfId="8967"/>
    <cellStyle name="40% - Accent5 5 4" xfId="1136"/>
    <cellStyle name="40% - Accent5 5 4 2" xfId="3680"/>
    <cellStyle name="40% - Accent5 5 4 2 2" xfId="7843"/>
    <cellStyle name="40% - Accent5 5 4 2 2 2" xfId="16197"/>
    <cellStyle name="40% - Accent5 5 4 2 3" xfId="12035"/>
    <cellStyle name="40% - Accent5 5 4 3" xfId="5299"/>
    <cellStyle name="40% - Accent5 5 4 3 2" xfId="13653"/>
    <cellStyle name="40% - Accent5 5 4 4" xfId="9491"/>
    <cellStyle name="40% - Accent5 5 5" xfId="3681"/>
    <cellStyle name="40% - Accent5 5 5 2" xfId="7844"/>
    <cellStyle name="40% - Accent5 5 5 2 2" xfId="16198"/>
    <cellStyle name="40% - Accent5 5 5 3" xfId="12036"/>
    <cellStyle name="40% - Accent5 5 6" xfId="4263"/>
    <cellStyle name="40% - Accent5 5 6 2" xfId="12617"/>
    <cellStyle name="40% - Accent5 5 7" xfId="8455"/>
    <cellStyle name="40% - Accent5 6" xfId="110"/>
    <cellStyle name="40% - Accent5 6 2" xfId="353"/>
    <cellStyle name="40% - Accent5 6 2 2" xfId="866"/>
    <cellStyle name="40% - Accent5 6 2 2 2" xfId="1902"/>
    <cellStyle name="40% - Accent5 6 2 2 2 2" xfId="3682"/>
    <cellStyle name="40% - Accent5 6 2 2 2 2 2" xfId="7845"/>
    <cellStyle name="40% - Accent5 6 2 2 2 2 2 2" xfId="16199"/>
    <cellStyle name="40% - Accent5 6 2 2 2 2 3" xfId="12037"/>
    <cellStyle name="40% - Accent5 6 2 2 2 3" xfId="6065"/>
    <cellStyle name="40% - Accent5 6 2 2 2 3 2" xfId="14419"/>
    <cellStyle name="40% - Accent5 6 2 2 2 4" xfId="10257"/>
    <cellStyle name="40% - Accent5 6 2 2 3" xfId="3683"/>
    <cellStyle name="40% - Accent5 6 2 2 3 2" xfId="7846"/>
    <cellStyle name="40% - Accent5 6 2 2 3 2 2" xfId="16200"/>
    <cellStyle name="40% - Accent5 6 2 2 3 3" xfId="12038"/>
    <cellStyle name="40% - Accent5 6 2 2 4" xfId="5029"/>
    <cellStyle name="40% - Accent5 6 2 2 4 2" xfId="13383"/>
    <cellStyle name="40% - Accent5 6 2 2 5" xfId="9221"/>
    <cellStyle name="40% - Accent5 6 2 3" xfId="1390"/>
    <cellStyle name="40% - Accent5 6 2 3 2" xfId="3684"/>
    <cellStyle name="40% - Accent5 6 2 3 2 2" xfId="7847"/>
    <cellStyle name="40% - Accent5 6 2 3 2 2 2" xfId="16201"/>
    <cellStyle name="40% - Accent5 6 2 3 2 3" xfId="12039"/>
    <cellStyle name="40% - Accent5 6 2 3 3" xfId="5553"/>
    <cellStyle name="40% - Accent5 6 2 3 3 2" xfId="13907"/>
    <cellStyle name="40% - Accent5 6 2 3 4" xfId="9745"/>
    <cellStyle name="40% - Accent5 6 2 4" xfId="3685"/>
    <cellStyle name="40% - Accent5 6 2 4 2" xfId="7848"/>
    <cellStyle name="40% - Accent5 6 2 4 2 2" xfId="16202"/>
    <cellStyle name="40% - Accent5 6 2 4 3" xfId="12040"/>
    <cellStyle name="40% - Accent5 6 2 5" xfId="4517"/>
    <cellStyle name="40% - Accent5 6 2 5 2" xfId="12871"/>
    <cellStyle name="40% - Accent5 6 2 6" xfId="8709"/>
    <cellStyle name="40% - Accent5 6 3" xfId="626"/>
    <cellStyle name="40% - Accent5 6 3 2" xfId="1662"/>
    <cellStyle name="40% - Accent5 6 3 2 2" xfId="3686"/>
    <cellStyle name="40% - Accent5 6 3 2 2 2" xfId="7849"/>
    <cellStyle name="40% - Accent5 6 3 2 2 2 2" xfId="16203"/>
    <cellStyle name="40% - Accent5 6 3 2 2 3" xfId="12041"/>
    <cellStyle name="40% - Accent5 6 3 2 3" xfId="5825"/>
    <cellStyle name="40% - Accent5 6 3 2 3 2" xfId="14179"/>
    <cellStyle name="40% - Accent5 6 3 2 4" xfId="10017"/>
    <cellStyle name="40% - Accent5 6 3 3" xfId="3687"/>
    <cellStyle name="40% - Accent5 6 3 3 2" xfId="7850"/>
    <cellStyle name="40% - Accent5 6 3 3 2 2" xfId="16204"/>
    <cellStyle name="40% - Accent5 6 3 3 3" xfId="12042"/>
    <cellStyle name="40% - Accent5 6 3 4" xfId="4789"/>
    <cellStyle name="40% - Accent5 6 3 4 2" xfId="13143"/>
    <cellStyle name="40% - Accent5 6 3 5" xfId="8981"/>
    <cellStyle name="40% - Accent5 6 4" xfId="1150"/>
    <cellStyle name="40% - Accent5 6 4 2" xfId="3688"/>
    <cellStyle name="40% - Accent5 6 4 2 2" xfId="7851"/>
    <cellStyle name="40% - Accent5 6 4 2 2 2" xfId="16205"/>
    <cellStyle name="40% - Accent5 6 4 2 3" xfId="12043"/>
    <cellStyle name="40% - Accent5 6 4 3" xfId="5313"/>
    <cellStyle name="40% - Accent5 6 4 3 2" xfId="13667"/>
    <cellStyle name="40% - Accent5 6 4 4" xfId="9505"/>
    <cellStyle name="40% - Accent5 6 5" xfId="3689"/>
    <cellStyle name="40% - Accent5 6 5 2" xfId="7852"/>
    <cellStyle name="40% - Accent5 6 5 2 2" xfId="16206"/>
    <cellStyle name="40% - Accent5 6 5 3" xfId="12044"/>
    <cellStyle name="40% - Accent5 6 6" xfId="4277"/>
    <cellStyle name="40% - Accent5 6 6 2" xfId="12631"/>
    <cellStyle name="40% - Accent5 6 7" xfId="8469"/>
    <cellStyle name="40% - Accent5 7" xfId="124"/>
    <cellStyle name="40% - Accent5 7 2" xfId="367"/>
    <cellStyle name="40% - Accent5 7 2 2" xfId="880"/>
    <cellStyle name="40% - Accent5 7 2 2 2" xfId="1916"/>
    <cellStyle name="40% - Accent5 7 2 2 2 2" xfId="3690"/>
    <cellStyle name="40% - Accent5 7 2 2 2 2 2" xfId="7853"/>
    <cellStyle name="40% - Accent5 7 2 2 2 2 2 2" xfId="16207"/>
    <cellStyle name="40% - Accent5 7 2 2 2 2 3" xfId="12045"/>
    <cellStyle name="40% - Accent5 7 2 2 2 3" xfId="6079"/>
    <cellStyle name="40% - Accent5 7 2 2 2 3 2" xfId="14433"/>
    <cellStyle name="40% - Accent5 7 2 2 2 4" xfId="10271"/>
    <cellStyle name="40% - Accent5 7 2 2 3" xfId="3691"/>
    <cellStyle name="40% - Accent5 7 2 2 3 2" xfId="7854"/>
    <cellStyle name="40% - Accent5 7 2 2 3 2 2" xfId="16208"/>
    <cellStyle name="40% - Accent5 7 2 2 3 3" xfId="12046"/>
    <cellStyle name="40% - Accent5 7 2 2 4" xfId="5043"/>
    <cellStyle name="40% - Accent5 7 2 2 4 2" xfId="13397"/>
    <cellStyle name="40% - Accent5 7 2 2 5" xfId="9235"/>
    <cellStyle name="40% - Accent5 7 2 3" xfId="1404"/>
    <cellStyle name="40% - Accent5 7 2 3 2" xfId="3692"/>
    <cellStyle name="40% - Accent5 7 2 3 2 2" xfId="7855"/>
    <cellStyle name="40% - Accent5 7 2 3 2 2 2" xfId="16209"/>
    <cellStyle name="40% - Accent5 7 2 3 2 3" xfId="12047"/>
    <cellStyle name="40% - Accent5 7 2 3 3" xfId="5567"/>
    <cellStyle name="40% - Accent5 7 2 3 3 2" xfId="13921"/>
    <cellStyle name="40% - Accent5 7 2 3 4" xfId="9759"/>
    <cellStyle name="40% - Accent5 7 2 4" xfId="3693"/>
    <cellStyle name="40% - Accent5 7 2 4 2" xfId="7856"/>
    <cellStyle name="40% - Accent5 7 2 4 2 2" xfId="16210"/>
    <cellStyle name="40% - Accent5 7 2 4 3" xfId="12048"/>
    <cellStyle name="40% - Accent5 7 2 5" xfId="4531"/>
    <cellStyle name="40% - Accent5 7 2 5 2" xfId="12885"/>
    <cellStyle name="40% - Accent5 7 2 6" xfId="8723"/>
    <cellStyle name="40% - Accent5 7 3" xfId="640"/>
    <cellStyle name="40% - Accent5 7 3 2" xfId="1676"/>
    <cellStyle name="40% - Accent5 7 3 2 2" xfId="3694"/>
    <cellStyle name="40% - Accent5 7 3 2 2 2" xfId="7857"/>
    <cellStyle name="40% - Accent5 7 3 2 2 2 2" xfId="16211"/>
    <cellStyle name="40% - Accent5 7 3 2 2 3" xfId="12049"/>
    <cellStyle name="40% - Accent5 7 3 2 3" xfId="5839"/>
    <cellStyle name="40% - Accent5 7 3 2 3 2" xfId="14193"/>
    <cellStyle name="40% - Accent5 7 3 2 4" xfId="10031"/>
    <cellStyle name="40% - Accent5 7 3 3" xfId="3695"/>
    <cellStyle name="40% - Accent5 7 3 3 2" xfId="7858"/>
    <cellStyle name="40% - Accent5 7 3 3 2 2" xfId="16212"/>
    <cellStyle name="40% - Accent5 7 3 3 3" xfId="12050"/>
    <cellStyle name="40% - Accent5 7 3 4" xfId="4803"/>
    <cellStyle name="40% - Accent5 7 3 4 2" xfId="13157"/>
    <cellStyle name="40% - Accent5 7 3 5" xfId="8995"/>
    <cellStyle name="40% - Accent5 7 4" xfId="1164"/>
    <cellStyle name="40% - Accent5 7 4 2" xfId="3696"/>
    <cellStyle name="40% - Accent5 7 4 2 2" xfId="7859"/>
    <cellStyle name="40% - Accent5 7 4 2 2 2" xfId="16213"/>
    <cellStyle name="40% - Accent5 7 4 2 3" xfId="12051"/>
    <cellStyle name="40% - Accent5 7 4 3" xfId="5327"/>
    <cellStyle name="40% - Accent5 7 4 3 2" xfId="13681"/>
    <cellStyle name="40% - Accent5 7 4 4" xfId="9519"/>
    <cellStyle name="40% - Accent5 7 5" xfId="3697"/>
    <cellStyle name="40% - Accent5 7 5 2" xfId="7860"/>
    <cellStyle name="40% - Accent5 7 5 2 2" xfId="16214"/>
    <cellStyle name="40% - Accent5 7 5 3" xfId="12052"/>
    <cellStyle name="40% - Accent5 7 6" xfId="4291"/>
    <cellStyle name="40% - Accent5 7 6 2" xfId="12645"/>
    <cellStyle name="40% - Accent5 7 7" xfId="8483"/>
    <cellStyle name="40% - Accent5 8" xfId="138"/>
    <cellStyle name="40% - Accent5 8 2" xfId="381"/>
    <cellStyle name="40% - Accent5 8 2 2" xfId="894"/>
    <cellStyle name="40% - Accent5 8 2 2 2" xfId="1930"/>
    <cellStyle name="40% - Accent5 8 2 2 2 2" xfId="3698"/>
    <cellStyle name="40% - Accent5 8 2 2 2 2 2" xfId="7861"/>
    <cellStyle name="40% - Accent5 8 2 2 2 2 2 2" xfId="16215"/>
    <cellStyle name="40% - Accent5 8 2 2 2 2 3" xfId="12053"/>
    <cellStyle name="40% - Accent5 8 2 2 2 3" xfId="6093"/>
    <cellStyle name="40% - Accent5 8 2 2 2 3 2" xfId="14447"/>
    <cellStyle name="40% - Accent5 8 2 2 2 4" xfId="10285"/>
    <cellStyle name="40% - Accent5 8 2 2 3" xfId="3699"/>
    <cellStyle name="40% - Accent5 8 2 2 3 2" xfId="7862"/>
    <cellStyle name="40% - Accent5 8 2 2 3 2 2" xfId="16216"/>
    <cellStyle name="40% - Accent5 8 2 2 3 3" xfId="12054"/>
    <cellStyle name="40% - Accent5 8 2 2 4" xfId="5057"/>
    <cellStyle name="40% - Accent5 8 2 2 4 2" xfId="13411"/>
    <cellStyle name="40% - Accent5 8 2 2 5" xfId="9249"/>
    <cellStyle name="40% - Accent5 8 2 3" xfId="1418"/>
    <cellStyle name="40% - Accent5 8 2 3 2" xfId="3700"/>
    <cellStyle name="40% - Accent5 8 2 3 2 2" xfId="7863"/>
    <cellStyle name="40% - Accent5 8 2 3 2 2 2" xfId="16217"/>
    <cellStyle name="40% - Accent5 8 2 3 2 3" xfId="12055"/>
    <cellStyle name="40% - Accent5 8 2 3 3" xfId="5581"/>
    <cellStyle name="40% - Accent5 8 2 3 3 2" xfId="13935"/>
    <cellStyle name="40% - Accent5 8 2 3 4" xfId="9773"/>
    <cellStyle name="40% - Accent5 8 2 4" xfId="3701"/>
    <cellStyle name="40% - Accent5 8 2 4 2" xfId="7864"/>
    <cellStyle name="40% - Accent5 8 2 4 2 2" xfId="16218"/>
    <cellStyle name="40% - Accent5 8 2 4 3" xfId="12056"/>
    <cellStyle name="40% - Accent5 8 2 5" xfId="4545"/>
    <cellStyle name="40% - Accent5 8 2 5 2" xfId="12899"/>
    <cellStyle name="40% - Accent5 8 2 6" xfId="8737"/>
    <cellStyle name="40% - Accent5 8 3" xfId="654"/>
    <cellStyle name="40% - Accent5 8 3 2" xfId="1690"/>
    <cellStyle name="40% - Accent5 8 3 2 2" xfId="3702"/>
    <cellStyle name="40% - Accent5 8 3 2 2 2" xfId="7865"/>
    <cellStyle name="40% - Accent5 8 3 2 2 2 2" xfId="16219"/>
    <cellStyle name="40% - Accent5 8 3 2 2 3" xfId="12057"/>
    <cellStyle name="40% - Accent5 8 3 2 3" xfId="5853"/>
    <cellStyle name="40% - Accent5 8 3 2 3 2" xfId="14207"/>
    <cellStyle name="40% - Accent5 8 3 2 4" xfId="10045"/>
    <cellStyle name="40% - Accent5 8 3 3" xfId="3703"/>
    <cellStyle name="40% - Accent5 8 3 3 2" xfId="7866"/>
    <cellStyle name="40% - Accent5 8 3 3 2 2" xfId="16220"/>
    <cellStyle name="40% - Accent5 8 3 3 3" xfId="12058"/>
    <cellStyle name="40% - Accent5 8 3 4" xfId="4817"/>
    <cellStyle name="40% - Accent5 8 3 4 2" xfId="13171"/>
    <cellStyle name="40% - Accent5 8 3 5" xfId="9009"/>
    <cellStyle name="40% - Accent5 8 4" xfId="1178"/>
    <cellStyle name="40% - Accent5 8 4 2" xfId="3704"/>
    <cellStyle name="40% - Accent5 8 4 2 2" xfId="7867"/>
    <cellStyle name="40% - Accent5 8 4 2 2 2" xfId="16221"/>
    <cellStyle name="40% - Accent5 8 4 2 3" xfId="12059"/>
    <cellStyle name="40% - Accent5 8 4 3" xfId="5341"/>
    <cellStyle name="40% - Accent5 8 4 3 2" xfId="13695"/>
    <cellStyle name="40% - Accent5 8 4 4" xfId="9533"/>
    <cellStyle name="40% - Accent5 8 5" xfId="3705"/>
    <cellStyle name="40% - Accent5 8 5 2" xfId="7868"/>
    <cellStyle name="40% - Accent5 8 5 2 2" xfId="16222"/>
    <cellStyle name="40% - Accent5 8 5 3" xfId="12060"/>
    <cellStyle name="40% - Accent5 8 6" xfId="4305"/>
    <cellStyle name="40% - Accent5 8 6 2" xfId="12659"/>
    <cellStyle name="40% - Accent5 8 7" xfId="8497"/>
    <cellStyle name="40% - Accent5 9" xfId="152"/>
    <cellStyle name="40% - Accent5 9 2" xfId="395"/>
    <cellStyle name="40% - Accent5 9 2 2" xfId="908"/>
    <cellStyle name="40% - Accent5 9 2 2 2" xfId="1944"/>
    <cellStyle name="40% - Accent5 9 2 2 2 2" xfId="3706"/>
    <cellStyle name="40% - Accent5 9 2 2 2 2 2" xfId="7869"/>
    <cellStyle name="40% - Accent5 9 2 2 2 2 2 2" xfId="16223"/>
    <cellStyle name="40% - Accent5 9 2 2 2 2 3" xfId="12061"/>
    <cellStyle name="40% - Accent5 9 2 2 2 3" xfId="6107"/>
    <cellStyle name="40% - Accent5 9 2 2 2 3 2" xfId="14461"/>
    <cellStyle name="40% - Accent5 9 2 2 2 4" xfId="10299"/>
    <cellStyle name="40% - Accent5 9 2 2 3" xfId="3707"/>
    <cellStyle name="40% - Accent5 9 2 2 3 2" xfId="7870"/>
    <cellStyle name="40% - Accent5 9 2 2 3 2 2" xfId="16224"/>
    <cellStyle name="40% - Accent5 9 2 2 3 3" xfId="12062"/>
    <cellStyle name="40% - Accent5 9 2 2 4" xfId="5071"/>
    <cellStyle name="40% - Accent5 9 2 2 4 2" xfId="13425"/>
    <cellStyle name="40% - Accent5 9 2 2 5" xfId="9263"/>
    <cellStyle name="40% - Accent5 9 2 3" xfId="1432"/>
    <cellStyle name="40% - Accent5 9 2 3 2" xfId="3708"/>
    <cellStyle name="40% - Accent5 9 2 3 2 2" xfId="7871"/>
    <cellStyle name="40% - Accent5 9 2 3 2 2 2" xfId="16225"/>
    <cellStyle name="40% - Accent5 9 2 3 2 3" xfId="12063"/>
    <cellStyle name="40% - Accent5 9 2 3 3" xfId="5595"/>
    <cellStyle name="40% - Accent5 9 2 3 3 2" xfId="13949"/>
    <cellStyle name="40% - Accent5 9 2 3 4" xfId="9787"/>
    <cellStyle name="40% - Accent5 9 2 4" xfId="3709"/>
    <cellStyle name="40% - Accent5 9 2 4 2" xfId="7872"/>
    <cellStyle name="40% - Accent5 9 2 4 2 2" xfId="16226"/>
    <cellStyle name="40% - Accent5 9 2 4 3" xfId="12064"/>
    <cellStyle name="40% - Accent5 9 2 5" xfId="4559"/>
    <cellStyle name="40% - Accent5 9 2 5 2" xfId="12913"/>
    <cellStyle name="40% - Accent5 9 2 6" xfId="8751"/>
    <cellStyle name="40% - Accent5 9 3" xfId="668"/>
    <cellStyle name="40% - Accent5 9 3 2" xfId="1704"/>
    <cellStyle name="40% - Accent5 9 3 2 2" xfId="3710"/>
    <cellStyle name="40% - Accent5 9 3 2 2 2" xfId="7873"/>
    <cellStyle name="40% - Accent5 9 3 2 2 2 2" xfId="16227"/>
    <cellStyle name="40% - Accent5 9 3 2 2 3" xfId="12065"/>
    <cellStyle name="40% - Accent5 9 3 2 3" xfId="5867"/>
    <cellStyle name="40% - Accent5 9 3 2 3 2" xfId="14221"/>
    <cellStyle name="40% - Accent5 9 3 2 4" xfId="10059"/>
    <cellStyle name="40% - Accent5 9 3 3" xfId="3711"/>
    <cellStyle name="40% - Accent5 9 3 3 2" xfId="7874"/>
    <cellStyle name="40% - Accent5 9 3 3 2 2" xfId="16228"/>
    <cellStyle name="40% - Accent5 9 3 3 3" xfId="12066"/>
    <cellStyle name="40% - Accent5 9 3 4" xfId="4831"/>
    <cellStyle name="40% - Accent5 9 3 4 2" xfId="13185"/>
    <cellStyle name="40% - Accent5 9 3 5" xfId="9023"/>
    <cellStyle name="40% - Accent5 9 4" xfId="1192"/>
    <cellStyle name="40% - Accent5 9 4 2" xfId="3712"/>
    <cellStyle name="40% - Accent5 9 4 2 2" xfId="7875"/>
    <cellStyle name="40% - Accent5 9 4 2 2 2" xfId="16229"/>
    <cellStyle name="40% - Accent5 9 4 2 3" xfId="12067"/>
    <cellStyle name="40% - Accent5 9 4 3" xfId="5355"/>
    <cellStyle name="40% - Accent5 9 4 3 2" xfId="13709"/>
    <cellStyle name="40% - Accent5 9 4 4" xfId="9547"/>
    <cellStyle name="40% - Accent5 9 5" xfId="3713"/>
    <cellStyle name="40% - Accent5 9 5 2" xfId="7876"/>
    <cellStyle name="40% - Accent5 9 5 2 2" xfId="16230"/>
    <cellStyle name="40% - Accent5 9 5 3" xfId="12068"/>
    <cellStyle name="40% - Accent5 9 6" xfId="4319"/>
    <cellStyle name="40% - Accent5 9 6 2" xfId="12673"/>
    <cellStyle name="40% - Accent5 9 7" xfId="8511"/>
    <cellStyle name="40% - Accent6" xfId="12" builtinId="51" customBuiltin="1"/>
    <cellStyle name="40% - Accent6 10" xfId="168"/>
    <cellStyle name="40% - Accent6 10 2" xfId="411"/>
    <cellStyle name="40% - Accent6 10 2 2" xfId="924"/>
    <cellStyle name="40% - Accent6 10 2 2 2" xfId="1960"/>
    <cellStyle name="40% - Accent6 10 2 2 2 2" xfId="3714"/>
    <cellStyle name="40% - Accent6 10 2 2 2 2 2" xfId="7877"/>
    <cellStyle name="40% - Accent6 10 2 2 2 2 2 2" xfId="16231"/>
    <cellStyle name="40% - Accent6 10 2 2 2 2 3" xfId="12069"/>
    <cellStyle name="40% - Accent6 10 2 2 2 3" xfId="6123"/>
    <cellStyle name="40% - Accent6 10 2 2 2 3 2" xfId="14477"/>
    <cellStyle name="40% - Accent6 10 2 2 2 4" xfId="10315"/>
    <cellStyle name="40% - Accent6 10 2 2 3" xfId="3715"/>
    <cellStyle name="40% - Accent6 10 2 2 3 2" xfId="7878"/>
    <cellStyle name="40% - Accent6 10 2 2 3 2 2" xfId="16232"/>
    <cellStyle name="40% - Accent6 10 2 2 3 3" xfId="12070"/>
    <cellStyle name="40% - Accent6 10 2 2 4" xfId="5087"/>
    <cellStyle name="40% - Accent6 10 2 2 4 2" xfId="13441"/>
    <cellStyle name="40% - Accent6 10 2 2 5" xfId="9279"/>
    <cellStyle name="40% - Accent6 10 2 3" xfId="1448"/>
    <cellStyle name="40% - Accent6 10 2 3 2" xfId="3716"/>
    <cellStyle name="40% - Accent6 10 2 3 2 2" xfId="7879"/>
    <cellStyle name="40% - Accent6 10 2 3 2 2 2" xfId="16233"/>
    <cellStyle name="40% - Accent6 10 2 3 2 3" xfId="12071"/>
    <cellStyle name="40% - Accent6 10 2 3 3" xfId="5611"/>
    <cellStyle name="40% - Accent6 10 2 3 3 2" xfId="13965"/>
    <cellStyle name="40% - Accent6 10 2 3 4" xfId="9803"/>
    <cellStyle name="40% - Accent6 10 2 4" xfId="3717"/>
    <cellStyle name="40% - Accent6 10 2 4 2" xfId="7880"/>
    <cellStyle name="40% - Accent6 10 2 4 2 2" xfId="16234"/>
    <cellStyle name="40% - Accent6 10 2 4 3" xfId="12072"/>
    <cellStyle name="40% - Accent6 10 2 5" xfId="4575"/>
    <cellStyle name="40% - Accent6 10 2 5 2" xfId="12929"/>
    <cellStyle name="40% - Accent6 10 2 6" xfId="8767"/>
    <cellStyle name="40% - Accent6 10 3" xfId="684"/>
    <cellStyle name="40% - Accent6 10 3 2" xfId="1720"/>
    <cellStyle name="40% - Accent6 10 3 2 2" xfId="3718"/>
    <cellStyle name="40% - Accent6 10 3 2 2 2" xfId="7881"/>
    <cellStyle name="40% - Accent6 10 3 2 2 2 2" xfId="16235"/>
    <cellStyle name="40% - Accent6 10 3 2 2 3" xfId="12073"/>
    <cellStyle name="40% - Accent6 10 3 2 3" xfId="5883"/>
    <cellStyle name="40% - Accent6 10 3 2 3 2" xfId="14237"/>
    <cellStyle name="40% - Accent6 10 3 2 4" xfId="10075"/>
    <cellStyle name="40% - Accent6 10 3 3" xfId="3719"/>
    <cellStyle name="40% - Accent6 10 3 3 2" xfId="7882"/>
    <cellStyle name="40% - Accent6 10 3 3 2 2" xfId="16236"/>
    <cellStyle name="40% - Accent6 10 3 3 3" xfId="12074"/>
    <cellStyle name="40% - Accent6 10 3 4" xfId="4847"/>
    <cellStyle name="40% - Accent6 10 3 4 2" xfId="13201"/>
    <cellStyle name="40% - Accent6 10 3 5" xfId="9039"/>
    <cellStyle name="40% - Accent6 10 4" xfId="1208"/>
    <cellStyle name="40% - Accent6 10 4 2" xfId="3720"/>
    <cellStyle name="40% - Accent6 10 4 2 2" xfId="7883"/>
    <cellStyle name="40% - Accent6 10 4 2 2 2" xfId="16237"/>
    <cellStyle name="40% - Accent6 10 4 2 3" xfId="12075"/>
    <cellStyle name="40% - Accent6 10 4 3" xfId="5371"/>
    <cellStyle name="40% - Accent6 10 4 3 2" xfId="13725"/>
    <cellStyle name="40% - Accent6 10 4 4" xfId="9563"/>
    <cellStyle name="40% - Accent6 10 5" xfId="3721"/>
    <cellStyle name="40% - Accent6 10 5 2" xfId="7884"/>
    <cellStyle name="40% - Accent6 10 5 2 2" xfId="16238"/>
    <cellStyle name="40% - Accent6 10 5 3" xfId="12076"/>
    <cellStyle name="40% - Accent6 10 6" xfId="4335"/>
    <cellStyle name="40% - Accent6 10 6 2" xfId="12689"/>
    <cellStyle name="40% - Accent6 10 7" xfId="8527"/>
    <cellStyle name="40% - Accent6 11" xfId="182"/>
    <cellStyle name="40% - Accent6 11 2" xfId="425"/>
    <cellStyle name="40% - Accent6 11 2 2" xfId="938"/>
    <cellStyle name="40% - Accent6 11 2 2 2" xfId="1974"/>
    <cellStyle name="40% - Accent6 11 2 2 2 2" xfId="3722"/>
    <cellStyle name="40% - Accent6 11 2 2 2 2 2" xfId="7885"/>
    <cellStyle name="40% - Accent6 11 2 2 2 2 2 2" xfId="16239"/>
    <cellStyle name="40% - Accent6 11 2 2 2 2 3" xfId="12077"/>
    <cellStyle name="40% - Accent6 11 2 2 2 3" xfId="6137"/>
    <cellStyle name="40% - Accent6 11 2 2 2 3 2" xfId="14491"/>
    <cellStyle name="40% - Accent6 11 2 2 2 4" xfId="10329"/>
    <cellStyle name="40% - Accent6 11 2 2 3" xfId="3723"/>
    <cellStyle name="40% - Accent6 11 2 2 3 2" xfId="7886"/>
    <cellStyle name="40% - Accent6 11 2 2 3 2 2" xfId="16240"/>
    <cellStyle name="40% - Accent6 11 2 2 3 3" xfId="12078"/>
    <cellStyle name="40% - Accent6 11 2 2 4" xfId="5101"/>
    <cellStyle name="40% - Accent6 11 2 2 4 2" xfId="13455"/>
    <cellStyle name="40% - Accent6 11 2 2 5" xfId="9293"/>
    <cellStyle name="40% - Accent6 11 2 3" xfId="1462"/>
    <cellStyle name="40% - Accent6 11 2 3 2" xfId="3724"/>
    <cellStyle name="40% - Accent6 11 2 3 2 2" xfId="7887"/>
    <cellStyle name="40% - Accent6 11 2 3 2 2 2" xfId="16241"/>
    <cellStyle name="40% - Accent6 11 2 3 2 3" xfId="12079"/>
    <cellStyle name="40% - Accent6 11 2 3 3" xfId="5625"/>
    <cellStyle name="40% - Accent6 11 2 3 3 2" xfId="13979"/>
    <cellStyle name="40% - Accent6 11 2 3 4" xfId="9817"/>
    <cellStyle name="40% - Accent6 11 2 4" xfId="3725"/>
    <cellStyle name="40% - Accent6 11 2 4 2" xfId="7888"/>
    <cellStyle name="40% - Accent6 11 2 4 2 2" xfId="16242"/>
    <cellStyle name="40% - Accent6 11 2 4 3" xfId="12080"/>
    <cellStyle name="40% - Accent6 11 2 5" xfId="4589"/>
    <cellStyle name="40% - Accent6 11 2 5 2" xfId="12943"/>
    <cellStyle name="40% - Accent6 11 2 6" xfId="8781"/>
    <cellStyle name="40% - Accent6 11 3" xfId="698"/>
    <cellStyle name="40% - Accent6 11 3 2" xfId="1734"/>
    <cellStyle name="40% - Accent6 11 3 2 2" xfId="3726"/>
    <cellStyle name="40% - Accent6 11 3 2 2 2" xfId="7889"/>
    <cellStyle name="40% - Accent6 11 3 2 2 2 2" xfId="16243"/>
    <cellStyle name="40% - Accent6 11 3 2 2 3" xfId="12081"/>
    <cellStyle name="40% - Accent6 11 3 2 3" xfId="5897"/>
    <cellStyle name="40% - Accent6 11 3 2 3 2" xfId="14251"/>
    <cellStyle name="40% - Accent6 11 3 2 4" xfId="10089"/>
    <cellStyle name="40% - Accent6 11 3 3" xfId="3727"/>
    <cellStyle name="40% - Accent6 11 3 3 2" xfId="7890"/>
    <cellStyle name="40% - Accent6 11 3 3 2 2" xfId="16244"/>
    <cellStyle name="40% - Accent6 11 3 3 3" xfId="12082"/>
    <cellStyle name="40% - Accent6 11 3 4" xfId="4861"/>
    <cellStyle name="40% - Accent6 11 3 4 2" xfId="13215"/>
    <cellStyle name="40% - Accent6 11 3 5" xfId="9053"/>
    <cellStyle name="40% - Accent6 11 4" xfId="1222"/>
    <cellStyle name="40% - Accent6 11 4 2" xfId="3728"/>
    <cellStyle name="40% - Accent6 11 4 2 2" xfId="7891"/>
    <cellStyle name="40% - Accent6 11 4 2 2 2" xfId="16245"/>
    <cellStyle name="40% - Accent6 11 4 2 3" xfId="12083"/>
    <cellStyle name="40% - Accent6 11 4 3" xfId="5385"/>
    <cellStyle name="40% - Accent6 11 4 3 2" xfId="13739"/>
    <cellStyle name="40% - Accent6 11 4 4" xfId="9577"/>
    <cellStyle name="40% - Accent6 11 5" xfId="3729"/>
    <cellStyle name="40% - Accent6 11 5 2" xfId="7892"/>
    <cellStyle name="40% - Accent6 11 5 2 2" xfId="16246"/>
    <cellStyle name="40% - Accent6 11 5 3" xfId="12084"/>
    <cellStyle name="40% - Accent6 11 6" xfId="4349"/>
    <cellStyle name="40% - Accent6 11 6 2" xfId="12703"/>
    <cellStyle name="40% - Accent6 11 7" xfId="8541"/>
    <cellStyle name="40% - Accent6 12" xfId="197"/>
    <cellStyle name="40% - Accent6 12 2" xfId="440"/>
    <cellStyle name="40% - Accent6 12 2 2" xfId="953"/>
    <cellStyle name="40% - Accent6 12 2 2 2" xfId="1989"/>
    <cellStyle name="40% - Accent6 12 2 2 2 2" xfId="3730"/>
    <cellStyle name="40% - Accent6 12 2 2 2 2 2" xfId="7893"/>
    <cellStyle name="40% - Accent6 12 2 2 2 2 2 2" xfId="16247"/>
    <cellStyle name="40% - Accent6 12 2 2 2 2 3" xfId="12085"/>
    <cellStyle name="40% - Accent6 12 2 2 2 3" xfId="6152"/>
    <cellStyle name="40% - Accent6 12 2 2 2 3 2" xfId="14506"/>
    <cellStyle name="40% - Accent6 12 2 2 2 4" xfId="10344"/>
    <cellStyle name="40% - Accent6 12 2 2 3" xfId="3731"/>
    <cellStyle name="40% - Accent6 12 2 2 3 2" xfId="7894"/>
    <cellStyle name="40% - Accent6 12 2 2 3 2 2" xfId="16248"/>
    <cellStyle name="40% - Accent6 12 2 2 3 3" xfId="12086"/>
    <cellStyle name="40% - Accent6 12 2 2 4" xfId="5116"/>
    <cellStyle name="40% - Accent6 12 2 2 4 2" xfId="13470"/>
    <cellStyle name="40% - Accent6 12 2 2 5" xfId="9308"/>
    <cellStyle name="40% - Accent6 12 2 3" xfId="1477"/>
    <cellStyle name="40% - Accent6 12 2 3 2" xfId="3732"/>
    <cellStyle name="40% - Accent6 12 2 3 2 2" xfId="7895"/>
    <cellStyle name="40% - Accent6 12 2 3 2 2 2" xfId="16249"/>
    <cellStyle name="40% - Accent6 12 2 3 2 3" xfId="12087"/>
    <cellStyle name="40% - Accent6 12 2 3 3" xfId="5640"/>
    <cellStyle name="40% - Accent6 12 2 3 3 2" xfId="13994"/>
    <cellStyle name="40% - Accent6 12 2 3 4" xfId="9832"/>
    <cellStyle name="40% - Accent6 12 2 4" xfId="3733"/>
    <cellStyle name="40% - Accent6 12 2 4 2" xfId="7896"/>
    <cellStyle name="40% - Accent6 12 2 4 2 2" xfId="16250"/>
    <cellStyle name="40% - Accent6 12 2 4 3" xfId="12088"/>
    <cellStyle name="40% - Accent6 12 2 5" xfId="4604"/>
    <cellStyle name="40% - Accent6 12 2 5 2" xfId="12958"/>
    <cellStyle name="40% - Accent6 12 2 6" xfId="8796"/>
    <cellStyle name="40% - Accent6 12 3" xfId="713"/>
    <cellStyle name="40% - Accent6 12 3 2" xfId="1749"/>
    <cellStyle name="40% - Accent6 12 3 2 2" xfId="3734"/>
    <cellStyle name="40% - Accent6 12 3 2 2 2" xfId="7897"/>
    <cellStyle name="40% - Accent6 12 3 2 2 2 2" xfId="16251"/>
    <cellStyle name="40% - Accent6 12 3 2 2 3" xfId="12089"/>
    <cellStyle name="40% - Accent6 12 3 2 3" xfId="5912"/>
    <cellStyle name="40% - Accent6 12 3 2 3 2" xfId="14266"/>
    <cellStyle name="40% - Accent6 12 3 2 4" xfId="10104"/>
    <cellStyle name="40% - Accent6 12 3 3" xfId="3735"/>
    <cellStyle name="40% - Accent6 12 3 3 2" xfId="7898"/>
    <cellStyle name="40% - Accent6 12 3 3 2 2" xfId="16252"/>
    <cellStyle name="40% - Accent6 12 3 3 3" xfId="12090"/>
    <cellStyle name="40% - Accent6 12 3 4" xfId="4876"/>
    <cellStyle name="40% - Accent6 12 3 4 2" xfId="13230"/>
    <cellStyle name="40% - Accent6 12 3 5" xfId="9068"/>
    <cellStyle name="40% - Accent6 12 4" xfId="1237"/>
    <cellStyle name="40% - Accent6 12 4 2" xfId="3736"/>
    <cellStyle name="40% - Accent6 12 4 2 2" xfId="7899"/>
    <cellStyle name="40% - Accent6 12 4 2 2 2" xfId="16253"/>
    <cellStyle name="40% - Accent6 12 4 2 3" xfId="12091"/>
    <cellStyle name="40% - Accent6 12 4 3" xfId="5400"/>
    <cellStyle name="40% - Accent6 12 4 3 2" xfId="13754"/>
    <cellStyle name="40% - Accent6 12 4 4" xfId="9592"/>
    <cellStyle name="40% - Accent6 12 5" xfId="3737"/>
    <cellStyle name="40% - Accent6 12 5 2" xfId="7900"/>
    <cellStyle name="40% - Accent6 12 5 2 2" xfId="16254"/>
    <cellStyle name="40% - Accent6 12 5 3" xfId="12092"/>
    <cellStyle name="40% - Accent6 12 6" xfId="4364"/>
    <cellStyle name="40% - Accent6 12 6 2" xfId="12718"/>
    <cellStyle name="40% - Accent6 12 7" xfId="8556"/>
    <cellStyle name="40% - Accent6 13" xfId="213"/>
    <cellStyle name="40% - Accent6 13 2" xfId="455"/>
    <cellStyle name="40% - Accent6 13 2 2" xfId="968"/>
    <cellStyle name="40% - Accent6 13 2 2 2" xfId="2004"/>
    <cellStyle name="40% - Accent6 13 2 2 2 2" xfId="3738"/>
    <cellStyle name="40% - Accent6 13 2 2 2 2 2" xfId="7901"/>
    <cellStyle name="40% - Accent6 13 2 2 2 2 2 2" xfId="16255"/>
    <cellStyle name="40% - Accent6 13 2 2 2 2 3" xfId="12093"/>
    <cellStyle name="40% - Accent6 13 2 2 2 3" xfId="6167"/>
    <cellStyle name="40% - Accent6 13 2 2 2 3 2" xfId="14521"/>
    <cellStyle name="40% - Accent6 13 2 2 2 4" xfId="10359"/>
    <cellStyle name="40% - Accent6 13 2 2 3" xfId="3739"/>
    <cellStyle name="40% - Accent6 13 2 2 3 2" xfId="7902"/>
    <cellStyle name="40% - Accent6 13 2 2 3 2 2" xfId="16256"/>
    <cellStyle name="40% - Accent6 13 2 2 3 3" xfId="12094"/>
    <cellStyle name="40% - Accent6 13 2 2 4" xfId="5131"/>
    <cellStyle name="40% - Accent6 13 2 2 4 2" xfId="13485"/>
    <cellStyle name="40% - Accent6 13 2 2 5" xfId="9323"/>
    <cellStyle name="40% - Accent6 13 2 3" xfId="1492"/>
    <cellStyle name="40% - Accent6 13 2 3 2" xfId="3740"/>
    <cellStyle name="40% - Accent6 13 2 3 2 2" xfId="7903"/>
    <cellStyle name="40% - Accent6 13 2 3 2 2 2" xfId="16257"/>
    <cellStyle name="40% - Accent6 13 2 3 2 3" xfId="12095"/>
    <cellStyle name="40% - Accent6 13 2 3 3" xfId="5655"/>
    <cellStyle name="40% - Accent6 13 2 3 3 2" xfId="14009"/>
    <cellStyle name="40% - Accent6 13 2 3 4" xfId="9847"/>
    <cellStyle name="40% - Accent6 13 2 4" xfId="3741"/>
    <cellStyle name="40% - Accent6 13 2 4 2" xfId="7904"/>
    <cellStyle name="40% - Accent6 13 2 4 2 2" xfId="16258"/>
    <cellStyle name="40% - Accent6 13 2 4 3" xfId="12096"/>
    <cellStyle name="40% - Accent6 13 2 5" xfId="4619"/>
    <cellStyle name="40% - Accent6 13 2 5 2" xfId="12973"/>
    <cellStyle name="40% - Accent6 13 2 6" xfId="8811"/>
    <cellStyle name="40% - Accent6 13 3" xfId="728"/>
    <cellStyle name="40% - Accent6 13 3 2" xfId="1764"/>
    <cellStyle name="40% - Accent6 13 3 2 2" xfId="3742"/>
    <cellStyle name="40% - Accent6 13 3 2 2 2" xfId="7905"/>
    <cellStyle name="40% - Accent6 13 3 2 2 2 2" xfId="16259"/>
    <cellStyle name="40% - Accent6 13 3 2 2 3" xfId="12097"/>
    <cellStyle name="40% - Accent6 13 3 2 3" xfId="5927"/>
    <cellStyle name="40% - Accent6 13 3 2 3 2" xfId="14281"/>
    <cellStyle name="40% - Accent6 13 3 2 4" xfId="10119"/>
    <cellStyle name="40% - Accent6 13 3 3" xfId="3743"/>
    <cellStyle name="40% - Accent6 13 3 3 2" xfId="7906"/>
    <cellStyle name="40% - Accent6 13 3 3 2 2" xfId="16260"/>
    <cellStyle name="40% - Accent6 13 3 3 3" xfId="12098"/>
    <cellStyle name="40% - Accent6 13 3 4" xfId="4891"/>
    <cellStyle name="40% - Accent6 13 3 4 2" xfId="13245"/>
    <cellStyle name="40% - Accent6 13 3 5" xfId="9083"/>
    <cellStyle name="40% - Accent6 13 4" xfId="1252"/>
    <cellStyle name="40% - Accent6 13 4 2" xfId="3744"/>
    <cellStyle name="40% - Accent6 13 4 2 2" xfId="7907"/>
    <cellStyle name="40% - Accent6 13 4 2 2 2" xfId="16261"/>
    <cellStyle name="40% - Accent6 13 4 2 3" xfId="12099"/>
    <cellStyle name="40% - Accent6 13 4 3" xfId="5415"/>
    <cellStyle name="40% - Accent6 13 4 3 2" xfId="13769"/>
    <cellStyle name="40% - Accent6 13 4 4" xfId="9607"/>
    <cellStyle name="40% - Accent6 13 5" xfId="3745"/>
    <cellStyle name="40% - Accent6 13 5 2" xfId="7908"/>
    <cellStyle name="40% - Accent6 13 5 2 2" xfId="16262"/>
    <cellStyle name="40% - Accent6 13 5 3" xfId="12100"/>
    <cellStyle name="40% - Accent6 13 6" xfId="4379"/>
    <cellStyle name="40% - Accent6 13 6 2" xfId="12733"/>
    <cellStyle name="40% - Accent6 13 7" xfId="8571"/>
    <cellStyle name="40% - Accent6 14" xfId="227"/>
    <cellStyle name="40% - Accent6 14 2" xfId="469"/>
    <cellStyle name="40% - Accent6 14 2 2" xfId="982"/>
    <cellStyle name="40% - Accent6 14 2 2 2" xfId="2018"/>
    <cellStyle name="40% - Accent6 14 2 2 2 2" xfId="3746"/>
    <cellStyle name="40% - Accent6 14 2 2 2 2 2" xfId="7909"/>
    <cellStyle name="40% - Accent6 14 2 2 2 2 2 2" xfId="16263"/>
    <cellStyle name="40% - Accent6 14 2 2 2 2 3" xfId="12101"/>
    <cellStyle name="40% - Accent6 14 2 2 2 3" xfId="6181"/>
    <cellStyle name="40% - Accent6 14 2 2 2 3 2" xfId="14535"/>
    <cellStyle name="40% - Accent6 14 2 2 2 4" xfId="10373"/>
    <cellStyle name="40% - Accent6 14 2 2 3" xfId="3747"/>
    <cellStyle name="40% - Accent6 14 2 2 3 2" xfId="7910"/>
    <cellStyle name="40% - Accent6 14 2 2 3 2 2" xfId="16264"/>
    <cellStyle name="40% - Accent6 14 2 2 3 3" xfId="12102"/>
    <cellStyle name="40% - Accent6 14 2 2 4" xfId="5145"/>
    <cellStyle name="40% - Accent6 14 2 2 4 2" xfId="13499"/>
    <cellStyle name="40% - Accent6 14 2 2 5" xfId="9337"/>
    <cellStyle name="40% - Accent6 14 2 3" xfId="1506"/>
    <cellStyle name="40% - Accent6 14 2 3 2" xfId="3748"/>
    <cellStyle name="40% - Accent6 14 2 3 2 2" xfId="7911"/>
    <cellStyle name="40% - Accent6 14 2 3 2 2 2" xfId="16265"/>
    <cellStyle name="40% - Accent6 14 2 3 2 3" xfId="12103"/>
    <cellStyle name="40% - Accent6 14 2 3 3" xfId="5669"/>
    <cellStyle name="40% - Accent6 14 2 3 3 2" xfId="14023"/>
    <cellStyle name="40% - Accent6 14 2 3 4" xfId="9861"/>
    <cellStyle name="40% - Accent6 14 2 4" xfId="3749"/>
    <cellStyle name="40% - Accent6 14 2 4 2" xfId="7912"/>
    <cellStyle name="40% - Accent6 14 2 4 2 2" xfId="16266"/>
    <cellStyle name="40% - Accent6 14 2 4 3" xfId="12104"/>
    <cellStyle name="40% - Accent6 14 2 5" xfId="4633"/>
    <cellStyle name="40% - Accent6 14 2 5 2" xfId="12987"/>
    <cellStyle name="40% - Accent6 14 2 6" xfId="8825"/>
    <cellStyle name="40% - Accent6 14 3" xfId="742"/>
    <cellStyle name="40% - Accent6 14 3 2" xfId="1778"/>
    <cellStyle name="40% - Accent6 14 3 2 2" xfId="3750"/>
    <cellStyle name="40% - Accent6 14 3 2 2 2" xfId="7913"/>
    <cellStyle name="40% - Accent6 14 3 2 2 2 2" xfId="16267"/>
    <cellStyle name="40% - Accent6 14 3 2 2 3" xfId="12105"/>
    <cellStyle name="40% - Accent6 14 3 2 3" xfId="5941"/>
    <cellStyle name="40% - Accent6 14 3 2 3 2" xfId="14295"/>
    <cellStyle name="40% - Accent6 14 3 2 4" xfId="10133"/>
    <cellStyle name="40% - Accent6 14 3 3" xfId="3751"/>
    <cellStyle name="40% - Accent6 14 3 3 2" xfId="7914"/>
    <cellStyle name="40% - Accent6 14 3 3 2 2" xfId="16268"/>
    <cellStyle name="40% - Accent6 14 3 3 3" xfId="12106"/>
    <cellStyle name="40% - Accent6 14 3 4" xfId="4905"/>
    <cellStyle name="40% - Accent6 14 3 4 2" xfId="13259"/>
    <cellStyle name="40% - Accent6 14 3 5" xfId="9097"/>
    <cellStyle name="40% - Accent6 14 4" xfId="1266"/>
    <cellStyle name="40% - Accent6 14 4 2" xfId="3752"/>
    <cellStyle name="40% - Accent6 14 4 2 2" xfId="7915"/>
    <cellStyle name="40% - Accent6 14 4 2 2 2" xfId="16269"/>
    <cellStyle name="40% - Accent6 14 4 2 3" xfId="12107"/>
    <cellStyle name="40% - Accent6 14 4 3" xfId="5429"/>
    <cellStyle name="40% - Accent6 14 4 3 2" xfId="13783"/>
    <cellStyle name="40% - Accent6 14 4 4" xfId="9621"/>
    <cellStyle name="40% - Accent6 14 5" xfId="3753"/>
    <cellStyle name="40% - Accent6 14 5 2" xfId="7916"/>
    <cellStyle name="40% - Accent6 14 5 2 2" xfId="16270"/>
    <cellStyle name="40% - Accent6 14 5 3" xfId="12108"/>
    <cellStyle name="40% - Accent6 14 6" xfId="4393"/>
    <cellStyle name="40% - Accent6 14 6 2" xfId="12747"/>
    <cellStyle name="40% - Accent6 14 7" xfId="8585"/>
    <cellStyle name="40% - Accent6 15" xfId="241"/>
    <cellStyle name="40% - Accent6 15 2" xfId="483"/>
    <cellStyle name="40% - Accent6 15 2 2" xfId="996"/>
    <cellStyle name="40% - Accent6 15 2 2 2" xfId="2032"/>
    <cellStyle name="40% - Accent6 15 2 2 2 2" xfId="3754"/>
    <cellStyle name="40% - Accent6 15 2 2 2 2 2" xfId="7917"/>
    <cellStyle name="40% - Accent6 15 2 2 2 2 2 2" xfId="16271"/>
    <cellStyle name="40% - Accent6 15 2 2 2 2 3" xfId="12109"/>
    <cellStyle name="40% - Accent6 15 2 2 2 3" xfId="6195"/>
    <cellStyle name="40% - Accent6 15 2 2 2 3 2" xfId="14549"/>
    <cellStyle name="40% - Accent6 15 2 2 2 4" xfId="10387"/>
    <cellStyle name="40% - Accent6 15 2 2 3" xfId="3755"/>
    <cellStyle name="40% - Accent6 15 2 2 3 2" xfId="7918"/>
    <cellStyle name="40% - Accent6 15 2 2 3 2 2" xfId="16272"/>
    <cellStyle name="40% - Accent6 15 2 2 3 3" xfId="12110"/>
    <cellStyle name="40% - Accent6 15 2 2 4" xfId="5159"/>
    <cellStyle name="40% - Accent6 15 2 2 4 2" xfId="13513"/>
    <cellStyle name="40% - Accent6 15 2 2 5" xfId="9351"/>
    <cellStyle name="40% - Accent6 15 2 3" xfId="1520"/>
    <cellStyle name="40% - Accent6 15 2 3 2" xfId="3756"/>
    <cellStyle name="40% - Accent6 15 2 3 2 2" xfId="7919"/>
    <cellStyle name="40% - Accent6 15 2 3 2 2 2" xfId="16273"/>
    <cellStyle name="40% - Accent6 15 2 3 2 3" xfId="12111"/>
    <cellStyle name="40% - Accent6 15 2 3 3" xfId="5683"/>
    <cellStyle name="40% - Accent6 15 2 3 3 2" xfId="14037"/>
    <cellStyle name="40% - Accent6 15 2 3 4" xfId="9875"/>
    <cellStyle name="40% - Accent6 15 2 4" xfId="3757"/>
    <cellStyle name="40% - Accent6 15 2 4 2" xfId="7920"/>
    <cellStyle name="40% - Accent6 15 2 4 2 2" xfId="16274"/>
    <cellStyle name="40% - Accent6 15 2 4 3" xfId="12112"/>
    <cellStyle name="40% - Accent6 15 2 5" xfId="4647"/>
    <cellStyle name="40% - Accent6 15 2 5 2" xfId="13001"/>
    <cellStyle name="40% - Accent6 15 2 6" xfId="8839"/>
    <cellStyle name="40% - Accent6 15 3" xfId="756"/>
    <cellStyle name="40% - Accent6 15 3 2" xfId="1792"/>
    <cellStyle name="40% - Accent6 15 3 2 2" xfId="3758"/>
    <cellStyle name="40% - Accent6 15 3 2 2 2" xfId="7921"/>
    <cellStyle name="40% - Accent6 15 3 2 2 2 2" xfId="16275"/>
    <cellStyle name="40% - Accent6 15 3 2 2 3" xfId="12113"/>
    <cellStyle name="40% - Accent6 15 3 2 3" xfId="5955"/>
    <cellStyle name="40% - Accent6 15 3 2 3 2" xfId="14309"/>
    <cellStyle name="40% - Accent6 15 3 2 4" xfId="10147"/>
    <cellStyle name="40% - Accent6 15 3 3" xfId="3759"/>
    <cellStyle name="40% - Accent6 15 3 3 2" xfId="7922"/>
    <cellStyle name="40% - Accent6 15 3 3 2 2" xfId="16276"/>
    <cellStyle name="40% - Accent6 15 3 3 3" xfId="12114"/>
    <cellStyle name="40% - Accent6 15 3 4" xfId="4919"/>
    <cellStyle name="40% - Accent6 15 3 4 2" xfId="13273"/>
    <cellStyle name="40% - Accent6 15 3 5" xfId="9111"/>
    <cellStyle name="40% - Accent6 15 4" xfId="1280"/>
    <cellStyle name="40% - Accent6 15 4 2" xfId="3760"/>
    <cellStyle name="40% - Accent6 15 4 2 2" xfId="7923"/>
    <cellStyle name="40% - Accent6 15 4 2 2 2" xfId="16277"/>
    <cellStyle name="40% - Accent6 15 4 2 3" xfId="12115"/>
    <cellStyle name="40% - Accent6 15 4 3" xfId="5443"/>
    <cellStyle name="40% - Accent6 15 4 3 2" xfId="13797"/>
    <cellStyle name="40% - Accent6 15 4 4" xfId="9635"/>
    <cellStyle name="40% - Accent6 15 5" xfId="3761"/>
    <cellStyle name="40% - Accent6 15 5 2" xfId="7924"/>
    <cellStyle name="40% - Accent6 15 5 2 2" xfId="16278"/>
    <cellStyle name="40% - Accent6 15 5 3" xfId="12116"/>
    <cellStyle name="40% - Accent6 15 6" xfId="4407"/>
    <cellStyle name="40% - Accent6 15 6 2" xfId="12761"/>
    <cellStyle name="40% - Accent6 15 7" xfId="8599"/>
    <cellStyle name="40% - Accent6 16" xfId="255"/>
    <cellStyle name="40% - Accent6 16 2" xfId="497"/>
    <cellStyle name="40% - Accent6 16 2 2" xfId="1010"/>
    <cellStyle name="40% - Accent6 16 2 2 2" xfId="2046"/>
    <cellStyle name="40% - Accent6 16 2 2 2 2" xfId="3762"/>
    <cellStyle name="40% - Accent6 16 2 2 2 2 2" xfId="7925"/>
    <cellStyle name="40% - Accent6 16 2 2 2 2 2 2" xfId="16279"/>
    <cellStyle name="40% - Accent6 16 2 2 2 2 3" xfId="12117"/>
    <cellStyle name="40% - Accent6 16 2 2 2 3" xfId="6209"/>
    <cellStyle name="40% - Accent6 16 2 2 2 3 2" xfId="14563"/>
    <cellStyle name="40% - Accent6 16 2 2 2 4" xfId="10401"/>
    <cellStyle name="40% - Accent6 16 2 2 3" xfId="3763"/>
    <cellStyle name="40% - Accent6 16 2 2 3 2" xfId="7926"/>
    <cellStyle name="40% - Accent6 16 2 2 3 2 2" xfId="16280"/>
    <cellStyle name="40% - Accent6 16 2 2 3 3" xfId="12118"/>
    <cellStyle name="40% - Accent6 16 2 2 4" xfId="5173"/>
    <cellStyle name="40% - Accent6 16 2 2 4 2" xfId="13527"/>
    <cellStyle name="40% - Accent6 16 2 2 5" xfId="9365"/>
    <cellStyle name="40% - Accent6 16 2 3" xfId="1534"/>
    <cellStyle name="40% - Accent6 16 2 3 2" xfId="3764"/>
    <cellStyle name="40% - Accent6 16 2 3 2 2" xfId="7927"/>
    <cellStyle name="40% - Accent6 16 2 3 2 2 2" xfId="16281"/>
    <cellStyle name="40% - Accent6 16 2 3 2 3" xfId="12119"/>
    <cellStyle name="40% - Accent6 16 2 3 3" xfId="5697"/>
    <cellStyle name="40% - Accent6 16 2 3 3 2" xfId="14051"/>
    <cellStyle name="40% - Accent6 16 2 3 4" xfId="9889"/>
    <cellStyle name="40% - Accent6 16 2 4" xfId="3765"/>
    <cellStyle name="40% - Accent6 16 2 4 2" xfId="7928"/>
    <cellStyle name="40% - Accent6 16 2 4 2 2" xfId="16282"/>
    <cellStyle name="40% - Accent6 16 2 4 3" xfId="12120"/>
    <cellStyle name="40% - Accent6 16 2 5" xfId="4661"/>
    <cellStyle name="40% - Accent6 16 2 5 2" xfId="13015"/>
    <cellStyle name="40% - Accent6 16 2 6" xfId="8853"/>
    <cellStyle name="40% - Accent6 16 3" xfId="770"/>
    <cellStyle name="40% - Accent6 16 3 2" xfId="1806"/>
    <cellStyle name="40% - Accent6 16 3 2 2" xfId="3766"/>
    <cellStyle name="40% - Accent6 16 3 2 2 2" xfId="7929"/>
    <cellStyle name="40% - Accent6 16 3 2 2 2 2" xfId="16283"/>
    <cellStyle name="40% - Accent6 16 3 2 2 3" xfId="12121"/>
    <cellStyle name="40% - Accent6 16 3 2 3" xfId="5969"/>
    <cellStyle name="40% - Accent6 16 3 2 3 2" xfId="14323"/>
    <cellStyle name="40% - Accent6 16 3 2 4" xfId="10161"/>
    <cellStyle name="40% - Accent6 16 3 3" xfId="3767"/>
    <cellStyle name="40% - Accent6 16 3 3 2" xfId="7930"/>
    <cellStyle name="40% - Accent6 16 3 3 2 2" xfId="16284"/>
    <cellStyle name="40% - Accent6 16 3 3 3" xfId="12122"/>
    <cellStyle name="40% - Accent6 16 3 4" xfId="4933"/>
    <cellStyle name="40% - Accent6 16 3 4 2" xfId="13287"/>
    <cellStyle name="40% - Accent6 16 3 5" xfId="9125"/>
    <cellStyle name="40% - Accent6 16 4" xfId="1294"/>
    <cellStyle name="40% - Accent6 16 4 2" xfId="3768"/>
    <cellStyle name="40% - Accent6 16 4 2 2" xfId="7931"/>
    <cellStyle name="40% - Accent6 16 4 2 2 2" xfId="16285"/>
    <cellStyle name="40% - Accent6 16 4 2 3" xfId="12123"/>
    <cellStyle name="40% - Accent6 16 4 3" xfId="5457"/>
    <cellStyle name="40% - Accent6 16 4 3 2" xfId="13811"/>
    <cellStyle name="40% - Accent6 16 4 4" xfId="9649"/>
    <cellStyle name="40% - Accent6 16 5" xfId="3769"/>
    <cellStyle name="40% - Accent6 16 5 2" xfId="7932"/>
    <cellStyle name="40% - Accent6 16 5 2 2" xfId="16286"/>
    <cellStyle name="40% - Accent6 16 5 3" xfId="12124"/>
    <cellStyle name="40% - Accent6 16 6" xfId="4421"/>
    <cellStyle name="40% - Accent6 16 6 2" xfId="12775"/>
    <cellStyle name="40% - Accent6 16 7" xfId="8613"/>
    <cellStyle name="40% - Accent6 17" xfId="271"/>
    <cellStyle name="40% - Accent6 17 2" xfId="511"/>
    <cellStyle name="40% - Accent6 17 2 2" xfId="1024"/>
    <cellStyle name="40% - Accent6 17 2 2 2" xfId="2060"/>
    <cellStyle name="40% - Accent6 17 2 2 2 2" xfId="3770"/>
    <cellStyle name="40% - Accent6 17 2 2 2 2 2" xfId="7933"/>
    <cellStyle name="40% - Accent6 17 2 2 2 2 2 2" xfId="16287"/>
    <cellStyle name="40% - Accent6 17 2 2 2 2 3" xfId="12125"/>
    <cellStyle name="40% - Accent6 17 2 2 2 3" xfId="6223"/>
    <cellStyle name="40% - Accent6 17 2 2 2 3 2" xfId="14577"/>
    <cellStyle name="40% - Accent6 17 2 2 2 4" xfId="10415"/>
    <cellStyle name="40% - Accent6 17 2 2 3" xfId="3771"/>
    <cellStyle name="40% - Accent6 17 2 2 3 2" xfId="7934"/>
    <cellStyle name="40% - Accent6 17 2 2 3 2 2" xfId="16288"/>
    <cellStyle name="40% - Accent6 17 2 2 3 3" xfId="12126"/>
    <cellStyle name="40% - Accent6 17 2 2 4" xfId="5187"/>
    <cellStyle name="40% - Accent6 17 2 2 4 2" xfId="13541"/>
    <cellStyle name="40% - Accent6 17 2 2 5" xfId="9379"/>
    <cellStyle name="40% - Accent6 17 2 3" xfId="1548"/>
    <cellStyle name="40% - Accent6 17 2 3 2" xfId="3772"/>
    <cellStyle name="40% - Accent6 17 2 3 2 2" xfId="7935"/>
    <cellStyle name="40% - Accent6 17 2 3 2 2 2" xfId="16289"/>
    <cellStyle name="40% - Accent6 17 2 3 2 3" xfId="12127"/>
    <cellStyle name="40% - Accent6 17 2 3 3" xfId="5711"/>
    <cellStyle name="40% - Accent6 17 2 3 3 2" xfId="14065"/>
    <cellStyle name="40% - Accent6 17 2 3 4" xfId="9903"/>
    <cellStyle name="40% - Accent6 17 2 4" xfId="3773"/>
    <cellStyle name="40% - Accent6 17 2 4 2" xfId="7936"/>
    <cellStyle name="40% - Accent6 17 2 4 2 2" xfId="16290"/>
    <cellStyle name="40% - Accent6 17 2 4 3" xfId="12128"/>
    <cellStyle name="40% - Accent6 17 2 5" xfId="4675"/>
    <cellStyle name="40% - Accent6 17 2 5 2" xfId="13029"/>
    <cellStyle name="40% - Accent6 17 2 6" xfId="8867"/>
    <cellStyle name="40% - Accent6 17 3" xfId="784"/>
    <cellStyle name="40% - Accent6 17 3 2" xfId="1820"/>
    <cellStyle name="40% - Accent6 17 3 2 2" xfId="3774"/>
    <cellStyle name="40% - Accent6 17 3 2 2 2" xfId="7937"/>
    <cellStyle name="40% - Accent6 17 3 2 2 2 2" xfId="16291"/>
    <cellStyle name="40% - Accent6 17 3 2 2 3" xfId="12129"/>
    <cellStyle name="40% - Accent6 17 3 2 3" xfId="5983"/>
    <cellStyle name="40% - Accent6 17 3 2 3 2" xfId="14337"/>
    <cellStyle name="40% - Accent6 17 3 2 4" xfId="10175"/>
    <cellStyle name="40% - Accent6 17 3 3" xfId="3775"/>
    <cellStyle name="40% - Accent6 17 3 3 2" xfId="7938"/>
    <cellStyle name="40% - Accent6 17 3 3 2 2" xfId="16292"/>
    <cellStyle name="40% - Accent6 17 3 3 3" xfId="12130"/>
    <cellStyle name="40% - Accent6 17 3 4" xfId="4947"/>
    <cellStyle name="40% - Accent6 17 3 4 2" xfId="13301"/>
    <cellStyle name="40% - Accent6 17 3 5" xfId="9139"/>
    <cellStyle name="40% - Accent6 17 4" xfId="1308"/>
    <cellStyle name="40% - Accent6 17 4 2" xfId="3776"/>
    <cellStyle name="40% - Accent6 17 4 2 2" xfId="7939"/>
    <cellStyle name="40% - Accent6 17 4 2 2 2" xfId="16293"/>
    <cellStyle name="40% - Accent6 17 4 2 3" xfId="12131"/>
    <cellStyle name="40% - Accent6 17 4 3" xfId="5471"/>
    <cellStyle name="40% - Accent6 17 4 3 2" xfId="13825"/>
    <cellStyle name="40% - Accent6 17 4 4" xfId="9663"/>
    <cellStyle name="40% - Accent6 17 5" xfId="3777"/>
    <cellStyle name="40% - Accent6 17 5 2" xfId="7940"/>
    <cellStyle name="40% - Accent6 17 5 2 2" xfId="16294"/>
    <cellStyle name="40% - Accent6 17 5 3" xfId="12132"/>
    <cellStyle name="40% - Accent6 17 6" xfId="4435"/>
    <cellStyle name="40% - Accent6 17 6 2" xfId="12789"/>
    <cellStyle name="40% - Accent6 17 7" xfId="8627"/>
    <cellStyle name="40% - Accent6 18" xfId="283"/>
    <cellStyle name="40% - Accent6 18 2" xfId="796"/>
    <cellStyle name="40% - Accent6 18 2 2" xfId="1832"/>
    <cellStyle name="40% - Accent6 18 2 2 2" xfId="3778"/>
    <cellStyle name="40% - Accent6 18 2 2 2 2" xfId="7941"/>
    <cellStyle name="40% - Accent6 18 2 2 2 2 2" xfId="16295"/>
    <cellStyle name="40% - Accent6 18 2 2 2 3" xfId="12133"/>
    <cellStyle name="40% - Accent6 18 2 2 3" xfId="5995"/>
    <cellStyle name="40% - Accent6 18 2 2 3 2" xfId="14349"/>
    <cellStyle name="40% - Accent6 18 2 2 4" xfId="10187"/>
    <cellStyle name="40% - Accent6 18 2 3" xfId="3779"/>
    <cellStyle name="40% - Accent6 18 2 3 2" xfId="7942"/>
    <cellStyle name="40% - Accent6 18 2 3 2 2" xfId="16296"/>
    <cellStyle name="40% - Accent6 18 2 3 3" xfId="12134"/>
    <cellStyle name="40% - Accent6 18 2 4" xfId="4959"/>
    <cellStyle name="40% - Accent6 18 2 4 2" xfId="13313"/>
    <cellStyle name="40% - Accent6 18 2 5" xfId="9151"/>
    <cellStyle name="40% - Accent6 18 3" xfId="1320"/>
    <cellStyle name="40% - Accent6 18 3 2" xfId="3780"/>
    <cellStyle name="40% - Accent6 18 3 2 2" xfId="7943"/>
    <cellStyle name="40% - Accent6 18 3 2 2 2" xfId="16297"/>
    <cellStyle name="40% - Accent6 18 3 2 3" xfId="12135"/>
    <cellStyle name="40% - Accent6 18 3 3" xfId="5483"/>
    <cellStyle name="40% - Accent6 18 3 3 2" xfId="13837"/>
    <cellStyle name="40% - Accent6 18 3 4" xfId="9675"/>
    <cellStyle name="40% - Accent6 18 4" xfId="3781"/>
    <cellStyle name="40% - Accent6 18 4 2" xfId="7944"/>
    <cellStyle name="40% - Accent6 18 4 2 2" xfId="16298"/>
    <cellStyle name="40% - Accent6 18 4 3" xfId="12136"/>
    <cellStyle name="40% - Accent6 18 5" xfId="4447"/>
    <cellStyle name="40% - Accent6 18 5 2" xfId="12801"/>
    <cellStyle name="40% - Accent6 18 6" xfId="8639"/>
    <cellStyle name="40% - Accent6 19" xfId="527"/>
    <cellStyle name="40% - Accent6 19 2" xfId="1040"/>
    <cellStyle name="40% - Accent6 19 2 2" xfId="2076"/>
    <cellStyle name="40% - Accent6 19 2 2 2" xfId="3782"/>
    <cellStyle name="40% - Accent6 19 2 2 2 2" xfId="7945"/>
    <cellStyle name="40% - Accent6 19 2 2 2 2 2" xfId="16299"/>
    <cellStyle name="40% - Accent6 19 2 2 2 3" xfId="12137"/>
    <cellStyle name="40% - Accent6 19 2 2 3" xfId="6239"/>
    <cellStyle name="40% - Accent6 19 2 2 3 2" xfId="14593"/>
    <cellStyle name="40% - Accent6 19 2 2 4" xfId="10431"/>
    <cellStyle name="40% - Accent6 19 2 3" xfId="3783"/>
    <cellStyle name="40% - Accent6 19 2 3 2" xfId="7946"/>
    <cellStyle name="40% - Accent6 19 2 3 2 2" xfId="16300"/>
    <cellStyle name="40% - Accent6 19 2 3 3" xfId="12138"/>
    <cellStyle name="40% - Accent6 19 2 4" xfId="5203"/>
    <cellStyle name="40% - Accent6 19 2 4 2" xfId="13557"/>
    <cellStyle name="40% - Accent6 19 2 5" xfId="9395"/>
    <cellStyle name="40% - Accent6 19 3" xfId="1564"/>
    <cellStyle name="40% - Accent6 19 3 2" xfId="3784"/>
    <cellStyle name="40% - Accent6 19 3 2 2" xfId="7947"/>
    <cellStyle name="40% - Accent6 19 3 2 2 2" xfId="16301"/>
    <cellStyle name="40% - Accent6 19 3 2 3" xfId="12139"/>
    <cellStyle name="40% - Accent6 19 3 3" xfId="5727"/>
    <cellStyle name="40% - Accent6 19 3 3 2" xfId="14081"/>
    <cellStyle name="40% - Accent6 19 3 4" xfId="9919"/>
    <cellStyle name="40% - Accent6 19 4" xfId="3785"/>
    <cellStyle name="40% - Accent6 19 4 2" xfId="7948"/>
    <cellStyle name="40% - Accent6 19 4 2 2" xfId="16302"/>
    <cellStyle name="40% - Accent6 19 4 3" xfId="12140"/>
    <cellStyle name="40% - Accent6 19 5" xfId="4691"/>
    <cellStyle name="40% - Accent6 19 5 2" xfId="13045"/>
    <cellStyle name="40% - Accent6 19 6" xfId="8883"/>
    <cellStyle name="40% - Accent6 2" xfId="56"/>
    <cellStyle name="40% - Accent6 2 2" xfId="299"/>
    <cellStyle name="40% - Accent6 2 2 2" xfId="812"/>
    <cellStyle name="40% - Accent6 2 2 2 2" xfId="1848"/>
    <cellStyle name="40% - Accent6 2 2 2 2 2" xfId="3786"/>
    <cellStyle name="40% - Accent6 2 2 2 2 2 2" xfId="7949"/>
    <cellStyle name="40% - Accent6 2 2 2 2 2 2 2" xfId="16303"/>
    <cellStyle name="40% - Accent6 2 2 2 2 2 3" xfId="12141"/>
    <cellStyle name="40% - Accent6 2 2 2 2 3" xfId="6011"/>
    <cellStyle name="40% - Accent6 2 2 2 2 3 2" xfId="14365"/>
    <cellStyle name="40% - Accent6 2 2 2 2 4" xfId="10203"/>
    <cellStyle name="40% - Accent6 2 2 2 3" xfId="3787"/>
    <cellStyle name="40% - Accent6 2 2 2 3 2" xfId="7950"/>
    <cellStyle name="40% - Accent6 2 2 2 3 2 2" xfId="16304"/>
    <cellStyle name="40% - Accent6 2 2 2 3 3" xfId="12142"/>
    <cellStyle name="40% - Accent6 2 2 2 4" xfId="4975"/>
    <cellStyle name="40% - Accent6 2 2 2 4 2" xfId="13329"/>
    <cellStyle name="40% - Accent6 2 2 2 5" xfId="9167"/>
    <cellStyle name="40% - Accent6 2 2 3" xfId="1336"/>
    <cellStyle name="40% - Accent6 2 2 3 2" xfId="3788"/>
    <cellStyle name="40% - Accent6 2 2 3 2 2" xfId="7951"/>
    <cellStyle name="40% - Accent6 2 2 3 2 2 2" xfId="16305"/>
    <cellStyle name="40% - Accent6 2 2 3 2 3" xfId="12143"/>
    <cellStyle name="40% - Accent6 2 2 3 3" xfId="5499"/>
    <cellStyle name="40% - Accent6 2 2 3 3 2" xfId="13853"/>
    <cellStyle name="40% - Accent6 2 2 3 4" xfId="9691"/>
    <cellStyle name="40% - Accent6 2 2 4" xfId="3789"/>
    <cellStyle name="40% - Accent6 2 2 4 2" xfId="7952"/>
    <cellStyle name="40% - Accent6 2 2 4 2 2" xfId="16306"/>
    <cellStyle name="40% - Accent6 2 2 4 3" xfId="12144"/>
    <cellStyle name="40% - Accent6 2 2 5" xfId="4463"/>
    <cellStyle name="40% - Accent6 2 2 5 2" xfId="12817"/>
    <cellStyle name="40% - Accent6 2 2 6" xfId="8655"/>
    <cellStyle name="40% - Accent6 2 3" xfId="572"/>
    <cellStyle name="40% - Accent6 2 3 2" xfId="1608"/>
    <cellStyle name="40% - Accent6 2 3 2 2" xfId="3790"/>
    <cellStyle name="40% - Accent6 2 3 2 2 2" xfId="7953"/>
    <cellStyle name="40% - Accent6 2 3 2 2 2 2" xfId="16307"/>
    <cellStyle name="40% - Accent6 2 3 2 2 3" xfId="12145"/>
    <cellStyle name="40% - Accent6 2 3 2 3" xfId="5771"/>
    <cellStyle name="40% - Accent6 2 3 2 3 2" xfId="14125"/>
    <cellStyle name="40% - Accent6 2 3 2 4" xfId="9963"/>
    <cellStyle name="40% - Accent6 2 3 3" xfId="3791"/>
    <cellStyle name="40% - Accent6 2 3 3 2" xfId="7954"/>
    <cellStyle name="40% - Accent6 2 3 3 2 2" xfId="16308"/>
    <cellStyle name="40% - Accent6 2 3 3 3" xfId="12146"/>
    <cellStyle name="40% - Accent6 2 3 4" xfId="4735"/>
    <cellStyle name="40% - Accent6 2 3 4 2" xfId="13089"/>
    <cellStyle name="40% - Accent6 2 3 5" xfId="8927"/>
    <cellStyle name="40% - Accent6 2 4" xfId="1096"/>
    <cellStyle name="40% - Accent6 2 4 2" xfId="3792"/>
    <cellStyle name="40% - Accent6 2 4 2 2" xfId="7955"/>
    <cellStyle name="40% - Accent6 2 4 2 2 2" xfId="16309"/>
    <cellStyle name="40% - Accent6 2 4 2 3" xfId="12147"/>
    <cellStyle name="40% - Accent6 2 4 3" xfId="5259"/>
    <cellStyle name="40% - Accent6 2 4 3 2" xfId="13613"/>
    <cellStyle name="40% - Accent6 2 4 4" xfId="9451"/>
    <cellStyle name="40% - Accent6 2 5" xfId="3793"/>
    <cellStyle name="40% - Accent6 2 5 2" xfId="7956"/>
    <cellStyle name="40% - Accent6 2 5 2 2" xfId="16310"/>
    <cellStyle name="40% - Accent6 2 5 3" xfId="12148"/>
    <cellStyle name="40% - Accent6 2 6" xfId="4223"/>
    <cellStyle name="40% - Accent6 2 6 2" xfId="12577"/>
    <cellStyle name="40% - Accent6 2 7" xfId="8415"/>
    <cellStyle name="40% - Accent6 20" xfId="541"/>
    <cellStyle name="40% - Accent6 20 2" xfId="1054"/>
    <cellStyle name="40% - Accent6 20 2 2" xfId="2090"/>
    <cellStyle name="40% - Accent6 20 2 2 2" xfId="3794"/>
    <cellStyle name="40% - Accent6 20 2 2 2 2" xfId="7957"/>
    <cellStyle name="40% - Accent6 20 2 2 2 2 2" xfId="16311"/>
    <cellStyle name="40% - Accent6 20 2 2 2 3" xfId="12149"/>
    <cellStyle name="40% - Accent6 20 2 2 3" xfId="6253"/>
    <cellStyle name="40% - Accent6 20 2 2 3 2" xfId="14607"/>
    <cellStyle name="40% - Accent6 20 2 2 4" xfId="10445"/>
    <cellStyle name="40% - Accent6 20 2 3" xfId="3795"/>
    <cellStyle name="40% - Accent6 20 2 3 2" xfId="7958"/>
    <cellStyle name="40% - Accent6 20 2 3 2 2" xfId="16312"/>
    <cellStyle name="40% - Accent6 20 2 3 3" xfId="12150"/>
    <cellStyle name="40% - Accent6 20 2 4" xfId="5217"/>
    <cellStyle name="40% - Accent6 20 2 4 2" xfId="13571"/>
    <cellStyle name="40% - Accent6 20 2 5" xfId="9409"/>
    <cellStyle name="40% - Accent6 20 3" xfId="1578"/>
    <cellStyle name="40% - Accent6 20 3 2" xfId="3796"/>
    <cellStyle name="40% - Accent6 20 3 2 2" xfId="7959"/>
    <cellStyle name="40% - Accent6 20 3 2 2 2" xfId="16313"/>
    <cellStyle name="40% - Accent6 20 3 2 3" xfId="12151"/>
    <cellStyle name="40% - Accent6 20 3 3" xfId="5741"/>
    <cellStyle name="40% - Accent6 20 3 3 2" xfId="14095"/>
    <cellStyle name="40% - Accent6 20 3 4" xfId="9933"/>
    <cellStyle name="40% - Accent6 20 4" xfId="3797"/>
    <cellStyle name="40% - Accent6 20 4 2" xfId="7960"/>
    <cellStyle name="40% - Accent6 20 4 2 2" xfId="16314"/>
    <cellStyle name="40% - Accent6 20 4 3" xfId="12152"/>
    <cellStyle name="40% - Accent6 20 5" xfId="4705"/>
    <cellStyle name="40% - Accent6 20 5 2" xfId="13059"/>
    <cellStyle name="40% - Accent6 20 6" xfId="8897"/>
    <cellStyle name="40% - Accent6 21" xfId="1068"/>
    <cellStyle name="40% - Accent6 21 2" xfId="2104"/>
    <cellStyle name="40% - Accent6 21 2 2" xfId="3798"/>
    <cellStyle name="40% - Accent6 21 2 2 2" xfId="7961"/>
    <cellStyle name="40% - Accent6 21 2 2 2 2" xfId="16315"/>
    <cellStyle name="40% - Accent6 21 2 2 3" xfId="12153"/>
    <cellStyle name="40% - Accent6 21 2 3" xfId="6267"/>
    <cellStyle name="40% - Accent6 21 2 3 2" xfId="14621"/>
    <cellStyle name="40% - Accent6 21 2 4" xfId="10459"/>
    <cellStyle name="40% - Accent6 21 3" xfId="3799"/>
    <cellStyle name="40% - Accent6 21 3 2" xfId="7962"/>
    <cellStyle name="40% - Accent6 21 3 2 2" xfId="16316"/>
    <cellStyle name="40% - Accent6 21 3 3" xfId="12154"/>
    <cellStyle name="40% - Accent6 21 4" xfId="5231"/>
    <cellStyle name="40% - Accent6 21 4 2" xfId="13585"/>
    <cellStyle name="40% - Accent6 21 5" xfId="9423"/>
    <cellStyle name="40% - Accent6 22" xfId="555"/>
    <cellStyle name="40% - Accent6 22 2" xfId="1592"/>
    <cellStyle name="40% - Accent6 22 2 2" xfId="3800"/>
    <cellStyle name="40% - Accent6 22 2 2 2" xfId="7963"/>
    <cellStyle name="40% - Accent6 22 2 2 2 2" xfId="16317"/>
    <cellStyle name="40% - Accent6 22 2 2 3" xfId="12155"/>
    <cellStyle name="40% - Accent6 22 2 3" xfId="5755"/>
    <cellStyle name="40% - Accent6 22 2 3 2" xfId="14109"/>
    <cellStyle name="40% - Accent6 22 2 4" xfId="9947"/>
    <cellStyle name="40% - Accent6 22 3" xfId="3801"/>
    <cellStyle name="40% - Accent6 22 3 2" xfId="7964"/>
    <cellStyle name="40% - Accent6 22 3 2 2" xfId="16318"/>
    <cellStyle name="40% - Accent6 22 3 3" xfId="12156"/>
    <cellStyle name="40% - Accent6 22 4" xfId="4719"/>
    <cellStyle name="40% - Accent6 22 4 2" xfId="13073"/>
    <cellStyle name="40% - Accent6 22 5" xfId="8911"/>
    <cellStyle name="40% - Accent6 23" xfId="1080"/>
    <cellStyle name="40% - Accent6 23 2" xfId="3802"/>
    <cellStyle name="40% - Accent6 23 2 2" xfId="7965"/>
    <cellStyle name="40% - Accent6 23 2 2 2" xfId="16319"/>
    <cellStyle name="40% - Accent6 23 2 3" xfId="12157"/>
    <cellStyle name="40% - Accent6 23 3" xfId="5243"/>
    <cellStyle name="40% - Accent6 23 3 2" xfId="13597"/>
    <cellStyle name="40% - Accent6 23 4" xfId="9435"/>
    <cellStyle name="40% - Accent6 24" xfId="2118"/>
    <cellStyle name="40% - Accent6 24 2" xfId="6281"/>
    <cellStyle name="40% - Accent6 24 2 2" xfId="14635"/>
    <cellStyle name="40% - Accent6 24 3" xfId="10473"/>
    <cellStyle name="40% - Accent6 25" xfId="4193"/>
    <cellStyle name="40% - Accent6 25 2" xfId="8356"/>
    <cellStyle name="40% - Accent6 25 2 2" xfId="16710"/>
    <cellStyle name="40% - Accent6 25 3" xfId="12548"/>
    <cellStyle name="40% - Accent6 26" xfId="4206"/>
    <cellStyle name="40% - Accent6 26 2" xfId="12561"/>
    <cellStyle name="40% - Accent6 27" xfId="8370"/>
    <cellStyle name="40% - Accent6 27 2" xfId="16724"/>
    <cellStyle name="40% - Accent6 28" xfId="8384"/>
    <cellStyle name="40% - Accent6 28 2" xfId="16738"/>
    <cellStyle name="40% - Accent6 29" xfId="8398"/>
    <cellStyle name="40% - Accent6 3" xfId="70"/>
    <cellStyle name="40% - Accent6 3 2" xfId="313"/>
    <cellStyle name="40% - Accent6 3 2 2" xfId="826"/>
    <cellStyle name="40% - Accent6 3 2 2 2" xfId="1862"/>
    <cellStyle name="40% - Accent6 3 2 2 2 2" xfId="3803"/>
    <cellStyle name="40% - Accent6 3 2 2 2 2 2" xfId="7966"/>
    <cellStyle name="40% - Accent6 3 2 2 2 2 2 2" xfId="16320"/>
    <cellStyle name="40% - Accent6 3 2 2 2 2 3" xfId="12158"/>
    <cellStyle name="40% - Accent6 3 2 2 2 3" xfId="6025"/>
    <cellStyle name="40% - Accent6 3 2 2 2 3 2" xfId="14379"/>
    <cellStyle name="40% - Accent6 3 2 2 2 4" xfId="10217"/>
    <cellStyle name="40% - Accent6 3 2 2 3" xfId="3804"/>
    <cellStyle name="40% - Accent6 3 2 2 3 2" xfId="7967"/>
    <cellStyle name="40% - Accent6 3 2 2 3 2 2" xfId="16321"/>
    <cellStyle name="40% - Accent6 3 2 2 3 3" xfId="12159"/>
    <cellStyle name="40% - Accent6 3 2 2 4" xfId="4989"/>
    <cellStyle name="40% - Accent6 3 2 2 4 2" xfId="13343"/>
    <cellStyle name="40% - Accent6 3 2 2 5" xfId="9181"/>
    <cellStyle name="40% - Accent6 3 2 3" xfId="1350"/>
    <cellStyle name="40% - Accent6 3 2 3 2" xfId="3805"/>
    <cellStyle name="40% - Accent6 3 2 3 2 2" xfId="7968"/>
    <cellStyle name="40% - Accent6 3 2 3 2 2 2" xfId="16322"/>
    <cellStyle name="40% - Accent6 3 2 3 2 3" xfId="12160"/>
    <cellStyle name="40% - Accent6 3 2 3 3" xfId="5513"/>
    <cellStyle name="40% - Accent6 3 2 3 3 2" xfId="13867"/>
    <cellStyle name="40% - Accent6 3 2 3 4" xfId="9705"/>
    <cellStyle name="40% - Accent6 3 2 4" xfId="3806"/>
    <cellStyle name="40% - Accent6 3 2 4 2" xfId="7969"/>
    <cellStyle name="40% - Accent6 3 2 4 2 2" xfId="16323"/>
    <cellStyle name="40% - Accent6 3 2 4 3" xfId="12161"/>
    <cellStyle name="40% - Accent6 3 2 5" xfId="4477"/>
    <cellStyle name="40% - Accent6 3 2 5 2" xfId="12831"/>
    <cellStyle name="40% - Accent6 3 2 6" xfId="8669"/>
    <cellStyle name="40% - Accent6 3 3" xfId="586"/>
    <cellStyle name="40% - Accent6 3 3 2" xfId="1622"/>
    <cellStyle name="40% - Accent6 3 3 2 2" xfId="3807"/>
    <cellStyle name="40% - Accent6 3 3 2 2 2" xfId="7970"/>
    <cellStyle name="40% - Accent6 3 3 2 2 2 2" xfId="16324"/>
    <cellStyle name="40% - Accent6 3 3 2 2 3" xfId="12162"/>
    <cellStyle name="40% - Accent6 3 3 2 3" xfId="5785"/>
    <cellStyle name="40% - Accent6 3 3 2 3 2" xfId="14139"/>
    <cellStyle name="40% - Accent6 3 3 2 4" xfId="9977"/>
    <cellStyle name="40% - Accent6 3 3 3" xfId="3808"/>
    <cellStyle name="40% - Accent6 3 3 3 2" xfId="7971"/>
    <cellStyle name="40% - Accent6 3 3 3 2 2" xfId="16325"/>
    <cellStyle name="40% - Accent6 3 3 3 3" xfId="12163"/>
    <cellStyle name="40% - Accent6 3 3 4" xfId="4749"/>
    <cellStyle name="40% - Accent6 3 3 4 2" xfId="13103"/>
    <cellStyle name="40% - Accent6 3 3 5" xfId="8941"/>
    <cellStyle name="40% - Accent6 3 4" xfId="1110"/>
    <cellStyle name="40% - Accent6 3 4 2" xfId="3809"/>
    <cellStyle name="40% - Accent6 3 4 2 2" xfId="7972"/>
    <cellStyle name="40% - Accent6 3 4 2 2 2" xfId="16326"/>
    <cellStyle name="40% - Accent6 3 4 2 3" xfId="12164"/>
    <cellStyle name="40% - Accent6 3 4 3" xfId="5273"/>
    <cellStyle name="40% - Accent6 3 4 3 2" xfId="13627"/>
    <cellStyle name="40% - Accent6 3 4 4" xfId="9465"/>
    <cellStyle name="40% - Accent6 3 5" xfId="3810"/>
    <cellStyle name="40% - Accent6 3 5 2" xfId="7973"/>
    <cellStyle name="40% - Accent6 3 5 2 2" xfId="16327"/>
    <cellStyle name="40% - Accent6 3 5 3" xfId="12165"/>
    <cellStyle name="40% - Accent6 3 6" xfId="4237"/>
    <cellStyle name="40% - Accent6 3 6 2" xfId="12591"/>
    <cellStyle name="40% - Accent6 3 7" xfId="8429"/>
    <cellStyle name="40% - Accent6 4" xfId="84"/>
    <cellStyle name="40% - Accent6 4 2" xfId="327"/>
    <cellStyle name="40% - Accent6 4 2 2" xfId="840"/>
    <cellStyle name="40% - Accent6 4 2 2 2" xfId="1876"/>
    <cellStyle name="40% - Accent6 4 2 2 2 2" xfId="3811"/>
    <cellStyle name="40% - Accent6 4 2 2 2 2 2" xfId="7974"/>
    <cellStyle name="40% - Accent6 4 2 2 2 2 2 2" xfId="16328"/>
    <cellStyle name="40% - Accent6 4 2 2 2 2 3" xfId="12166"/>
    <cellStyle name="40% - Accent6 4 2 2 2 3" xfId="6039"/>
    <cellStyle name="40% - Accent6 4 2 2 2 3 2" xfId="14393"/>
    <cellStyle name="40% - Accent6 4 2 2 2 4" xfId="10231"/>
    <cellStyle name="40% - Accent6 4 2 2 3" xfId="3812"/>
    <cellStyle name="40% - Accent6 4 2 2 3 2" xfId="7975"/>
    <cellStyle name="40% - Accent6 4 2 2 3 2 2" xfId="16329"/>
    <cellStyle name="40% - Accent6 4 2 2 3 3" xfId="12167"/>
    <cellStyle name="40% - Accent6 4 2 2 4" xfId="5003"/>
    <cellStyle name="40% - Accent6 4 2 2 4 2" xfId="13357"/>
    <cellStyle name="40% - Accent6 4 2 2 5" xfId="9195"/>
    <cellStyle name="40% - Accent6 4 2 3" xfId="1364"/>
    <cellStyle name="40% - Accent6 4 2 3 2" xfId="3813"/>
    <cellStyle name="40% - Accent6 4 2 3 2 2" xfId="7976"/>
    <cellStyle name="40% - Accent6 4 2 3 2 2 2" xfId="16330"/>
    <cellStyle name="40% - Accent6 4 2 3 2 3" xfId="12168"/>
    <cellStyle name="40% - Accent6 4 2 3 3" xfId="5527"/>
    <cellStyle name="40% - Accent6 4 2 3 3 2" xfId="13881"/>
    <cellStyle name="40% - Accent6 4 2 3 4" xfId="9719"/>
    <cellStyle name="40% - Accent6 4 2 4" xfId="3814"/>
    <cellStyle name="40% - Accent6 4 2 4 2" xfId="7977"/>
    <cellStyle name="40% - Accent6 4 2 4 2 2" xfId="16331"/>
    <cellStyle name="40% - Accent6 4 2 4 3" xfId="12169"/>
    <cellStyle name="40% - Accent6 4 2 5" xfId="4491"/>
    <cellStyle name="40% - Accent6 4 2 5 2" xfId="12845"/>
    <cellStyle name="40% - Accent6 4 2 6" xfId="8683"/>
    <cellStyle name="40% - Accent6 4 3" xfId="600"/>
    <cellStyle name="40% - Accent6 4 3 2" xfId="1636"/>
    <cellStyle name="40% - Accent6 4 3 2 2" xfId="3815"/>
    <cellStyle name="40% - Accent6 4 3 2 2 2" xfId="7978"/>
    <cellStyle name="40% - Accent6 4 3 2 2 2 2" xfId="16332"/>
    <cellStyle name="40% - Accent6 4 3 2 2 3" xfId="12170"/>
    <cellStyle name="40% - Accent6 4 3 2 3" xfId="5799"/>
    <cellStyle name="40% - Accent6 4 3 2 3 2" xfId="14153"/>
    <cellStyle name="40% - Accent6 4 3 2 4" xfId="9991"/>
    <cellStyle name="40% - Accent6 4 3 3" xfId="3816"/>
    <cellStyle name="40% - Accent6 4 3 3 2" xfId="7979"/>
    <cellStyle name="40% - Accent6 4 3 3 2 2" xfId="16333"/>
    <cellStyle name="40% - Accent6 4 3 3 3" xfId="12171"/>
    <cellStyle name="40% - Accent6 4 3 4" xfId="4763"/>
    <cellStyle name="40% - Accent6 4 3 4 2" xfId="13117"/>
    <cellStyle name="40% - Accent6 4 3 5" xfId="8955"/>
    <cellStyle name="40% - Accent6 4 4" xfId="1124"/>
    <cellStyle name="40% - Accent6 4 4 2" xfId="3817"/>
    <cellStyle name="40% - Accent6 4 4 2 2" xfId="7980"/>
    <cellStyle name="40% - Accent6 4 4 2 2 2" xfId="16334"/>
    <cellStyle name="40% - Accent6 4 4 2 3" xfId="12172"/>
    <cellStyle name="40% - Accent6 4 4 3" xfId="5287"/>
    <cellStyle name="40% - Accent6 4 4 3 2" xfId="13641"/>
    <cellStyle name="40% - Accent6 4 4 4" xfId="9479"/>
    <cellStyle name="40% - Accent6 4 5" xfId="3818"/>
    <cellStyle name="40% - Accent6 4 5 2" xfId="7981"/>
    <cellStyle name="40% - Accent6 4 5 2 2" xfId="16335"/>
    <cellStyle name="40% - Accent6 4 5 3" xfId="12173"/>
    <cellStyle name="40% - Accent6 4 6" xfId="4251"/>
    <cellStyle name="40% - Accent6 4 6 2" xfId="12605"/>
    <cellStyle name="40% - Accent6 4 7" xfId="8443"/>
    <cellStyle name="40% - Accent6 5" xfId="98"/>
    <cellStyle name="40% - Accent6 5 2" xfId="341"/>
    <cellStyle name="40% - Accent6 5 2 2" xfId="854"/>
    <cellStyle name="40% - Accent6 5 2 2 2" xfId="1890"/>
    <cellStyle name="40% - Accent6 5 2 2 2 2" xfId="3819"/>
    <cellStyle name="40% - Accent6 5 2 2 2 2 2" xfId="7982"/>
    <cellStyle name="40% - Accent6 5 2 2 2 2 2 2" xfId="16336"/>
    <cellStyle name="40% - Accent6 5 2 2 2 2 3" xfId="12174"/>
    <cellStyle name="40% - Accent6 5 2 2 2 3" xfId="6053"/>
    <cellStyle name="40% - Accent6 5 2 2 2 3 2" xfId="14407"/>
    <cellStyle name="40% - Accent6 5 2 2 2 4" xfId="10245"/>
    <cellStyle name="40% - Accent6 5 2 2 3" xfId="3820"/>
    <cellStyle name="40% - Accent6 5 2 2 3 2" xfId="7983"/>
    <cellStyle name="40% - Accent6 5 2 2 3 2 2" xfId="16337"/>
    <cellStyle name="40% - Accent6 5 2 2 3 3" xfId="12175"/>
    <cellStyle name="40% - Accent6 5 2 2 4" xfId="5017"/>
    <cellStyle name="40% - Accent6 5 2 2 4 2" xfId="13371"/>
    <cellStyle name="40% - Accent6 5 2 2 5" xfId="9209"/>
    <cellStyle name="40% - Accent6 5 2 3" xfId="1378"/>
    <cellStyle name="40% - Accent6 5 2 3 2" xfId="3821"/>
    <cellStyle name="40% - Accent6 5 2 3 2 2" xfId="7984"/>
    <cellStyle name="40% - Accent6 5 2 3 2 2 2" xfId="16338"/>
    <cellStyle name="40% - Accent6 5 2 3 2 3" xfId="12176"/>
    <cellStyle name="40% - Accent6 5 2 3 3" xfId="5541"/>
    <cellStyle name="40% - Accent6 5 2 3 3 2" xfId="13895"/>
    <cellStyle name="40% - Accent6 5 2 3 4" xfId="9733"/>
    <cellStyle name="40% - Accent6 5 2 4" xfId="3822"/>
    <cellStyle name="40% - Accent6 5 2 4 2" xfId="7985"/>
    <cellStyle name="40% - Accent6 5 2 4 2 2" xfId="16339"/>
    <cellStyle name="40% - Accent6 5 2 4 3" xfId="12177"/>
    <cellStyle name="40% - Accent6 5 2 5" xfId="4505"/>
    <cellStyle name="40% - Accent6 5 2 5 2" xfId="12859"/>
    <cellStyle name="40% - Accent6 5 2 6" xfId="8697"/>
    <cellStyle name="40% - Accent6 5 3" xfId="614"/>
    <cellStyle name="40% - Accent6 5 3 2" xfId="1650"/>
    <cellStyle name="40% - Accent6 5 3 2 2" xfId="3823"/>
    <cellStyle name="40% - Accent6 5 3 2 2 2" xfId="7986"/>
    <cellStyle name="40% - Accent6 5 3 2 2 2 2" xfId="16340"/>
    <cellStyle name="40% - Accent6 5 3 2 2 3" xfId="12178"/>
    <cellStyle name="40% - Accent6 5 3 2 3" xfId="5813"/>
    <cellStyle name="40% - Accent6 5 3 2 3 2" xfId="14167"/>
    <cellStyle name="40% - Accent6 5 3 2 4" xfId="10005"/>
    <cellStyle name="40% - Accent6 5 3 3" xfId="3824"/>
    <cellStyle name="40% - Accent6 5 3 3 2" xfId="7987"/>
    <cellStyle name="40% - Accent6 5 3 3 2 2" xfId="16341"/>
    <cellStyle name="40% - Accent6 5 3 3 3" xfId="12179"/>
    <cellStyle name="40% - Accent6 5 3 4" xfId="4777"/>
    <cellStyle name="40% - Accent6 5 3 4 2" xfId="13131"/>
    <cellStyle name="40% - Accent6 5 3 5" xfId="8969"/>
    <cellStyle name="40% - Accent6 5 4" xfId="1138"/>
    <cellStyle name="40% - Accent6 5 4 2" xfId="3825"/>
    <cellStyle name="40% - Accent6 5 4 2 2" xfId="7988"/>
    <cellStyle name="40% - Accent6 5 4 2 2 2" xfId="16342"/>
    <cellStyle name="40% - Accent6 5 4 2 3" xfId="12180"/>
    <cellStyle name="40% - Accent6 5 4 3" xfId="5301"/>
    <cellStyle name="40% - Accent6 5 4 3 2" xfId="13655"/>
    <cellStyle name="40% - Accent6 5 4 4" xfId="9493"/>
    <cellStyle name="40% - Accent6 5 5" xfId="3826"/>
    <cellStyle name="40% - Accent6 5 5 2" xfId="7989"/>
    <cellStyle name="40% - Accent6 5 5 2 2" xfId="16343"/>
    <cellStyle name="40% - Accent6 5 5 3" xfId="12181"/>
    <cellStyle name="40% - Accent6 5 6" xfId="4265"/>
    <cellStyle name="40% - Accent6 5 6 2" xfId="12619"/>
    <cellStyle name="40% - Accent6 5 7" xfId="8457"/>
    <cellStyle name="40% - Accent6 6" xfId="112"/>
    <cellStyle name="40% - Accent6 6 2" xfId="355"/>
    <cellStyle name="40% - Accent6 6 2 2" xfId="868"/>
    <cellStyle name="40% - Accent6 6 2 2 2" xfId="1904"/>
    <cellStyle name="40% - Accent6 6 2 2 2 2" xfId="3827"/>
    <cellStyle name="40% - Accent6 6 2 2 2 2 2" xfId="7990"/>
    <cellStyle name="40% - Accent6 6 2 2 2 2 2 2" xfId="16344"/>
    <cellStyle name="40% - Accent6 6 2 2 2 2 3" xfId="12182"/>
    <cellStyle name="40% - Accent6 6 2 2 2 3" xfId="6067"/>
    <cellStyle name="40% - Accent6 6 2 2 2 3 2" xfId="14421"/>
    <cellStyle name="40% - Accent6 6 2 2 2 4" xfId="10259"/>
    <cellStyle name="40% - Accent6 6 2 2 3" xfId="3828"/>
    <cellStyle name="40% - Accent6 6 2 2 3 2" xfId="7991"/>
    <cellStyle name="40% - Accent6 6 2 2 3 2 2" xfId="16345"/>
    <cellStyle name="40% - Accent6 6 2 2 3 3" xfId="12183"/>
    <cellStyle name="40% - Accent6 6 2 2 4" xfId="5031"/>
    <cellStyle name="40% - Accent6 6 2 2 4 2" xfId="13385"/>
    <cellStyle name="40% - Accent6 6 2 2 5" xfId="9223"/>
    <cellStyle name="40% - Accent6 6 2 3" xfId="1392"/>
    <cellStyle name="40% - Accent6 6 2 3 2" xfId="3829"/>
    <cellStyle name="40% - Accent6 6 2 3 2 2" xfId="7992"/>
    <cellStyle name="40% - Accent6 6 2 3 2 2 2" xfId="16346"/>
    <cellStyle name="40% - Accent6 6 2 3 2 3" xfId="12184"/>
    <cellStyle name="40% - Accent6 6 2 3 3" xfId="5555"/>
    <cellStyle name="40% - Accent6 6 2 3 3 2" xfId="13909"/>
    <cellStyle name="40% - Accent6 6 2 3 4" xfId="9747"/>
    <cellStyle name="40% - Accent6 6 2 4" xfId="3830"/>
    <cellStyle name="40% - Accent6 6 2 4 2" xfId="7993"/>
    <cellStyle name="40% - Accent6 6 2 4 2 2" xfId="16347"/>
    <cellStyle name="40% - Accent6 6 2 4 3" xfId="12185"/>
    <cellStyle name="40% - Accent6 6 2 5" xfId="4519"/>
    <cellStyle name="40% - Accent6 6 2 5 2" xfId="12873"/>
    <cellStyle name="40% - Accent6 6 2 6" xfId="8711"/>
    <cellStyle name="40% - Accent6 6 3" xfId="628"/>
    <cellStyle name="40% - Accent6 6 3 2" xfId="1664"/>
    <cellStyle name="40% - Accent6 6 3 2 2" xfId="3831"/>
    <cellStyle name="40% - Accent6 6 3 2 2 2" xfId="7994"/>
    <cellStyle name="40% - Accent6 6 3 2 2 2 2" xfId="16348"/>
    <cellStyle name="40% - Accent6 6 3 2 2 3" xfId="12186"/>
    <cellStyle name="40% - Accent6 6 3 2 3" xfId="5827"/>
    <cellStyle name="40% - Accent6 6 3 2 3 2" xfId="14181"/>
    <cellStyle name="40% - Accent6 6 3 2 4" xfId="10019"/>
    <cellStyle name="40% - Accent6 6 3 3" xfId="3832"/>
    <cellStyle name="40% - Accent6 6 3 3 2" xfId="7995"/>
    <cellStyle name="40% - Accent6 6 3 3 2 2" xfId="16349"/>
    <cellStyle name="40% - Accent6 6 3 3 3" xfId="12187"/>
    <cellStyle name="40% - Accent6 6 3 4" xfId="4791"/>
    <cellStyle name="40% - Accent6 6 3 4 2" xfId="13145"/>
    <cellStyle name="40% - Accent6 6 3 5" xfId="8983"/>
    <cellStyle name="40% - Accent6 6 4" xfId="1152"/>
    <cellStyle name="40% - Accent6 6 4 2" xfId="3833"/>
    <cellStyle name="40% - Accent6 6 4 2 2" xfId="7996"/>
    <cellStyle name="40% - Accent6 6 4 2 2 2" xfId="16350"/>
    <cellStyle name="40% - Accent6 6 4 2 3" xfId="12188"/>
    <cellStyle name="40% - Accent6 6 4 3" xfId="5315"/>
    <cellStyle name="40% - Accent6 6 4 3 2" xfId="13669"/>
    <cellStyle name="40% - Accent6 6 4 4" xfId="9507"/>
    <cellStyle name="40% - Accent6 6 5" xfId="3834"/>
    <cellStyle name="40% - Accent6 6 5 2" xfId="7997"/>
    <cellStyle name="40% - Accent6 6 5 2 2" xfId="16351"/>
    <cellStyle name="40% - Accent6 6 5 3" xfId="12189"/>
    <cellStyle name="40% - Accent6 6 6" xfId="4279"/>
    <cellStyle name="40% - Accent6 6 6 2" xfId="12633"/>
    <cellStyle name="40% - Accent6 6 7" xfId="8471"/>
    <cellStyle name="40% - Accent6 7" xfId="126"/>
    <cellStyle name="40% - Accent6 7 2" xfId="369"/>
    <cellStyle name="40% - Accent6 7 2 2" xfId="882"/>
    <cellStyle name="40% - Accent6 7 2 2 2" xfId="1918"/>
    <cellStyle name="40% - Accent6 7 2 2 2 2" xfId="3835"/>
    <cellStyle name="40% - Accent6 7 2 2 2 2 2" xfId="7998"/>
    <cellStyle name="40% - Accent6 7 2 2 2 2 2 2" xfId="16352"/>
    <cellStyle name="40% - Accent6 7 2 2 2 2 3" xfId="12190"/>
    <cellStyle name="40% - Accent6 7 2 2 2 3" xfId="6081"/>
    <cellStyle name="40% - Accent6 7 2 2 2 3 2" xfId="14435"/>
    <cellStyle name="40% - Accent6 7 2 2 2 4" xfId="10273"/>
    <cellStyle name="40% - Accent6 7 2 2 3" xfId="3836"/>
    <cellStyle name="40% - Accent6 7 2 2 3 2" xfId="7999"/>
    <cellStyle name="40% - Accent6 7 2 2 3 2 2" xfId="16353"/>
    <cellStyle name="40% - Accent6 7 2 2 3 3" xfId="12191"/>
    <cellStyle name="40% - Accent6 7 2 2 4" xfId="5045"/>
    <cellStyle name="40% - Accent6 7 2 2 4 2" xfId="13399"/>
    <cellStyle name="40% - Accent6 7 2 2 5" xfId="9237"/>
    <cellStyle name="40% - Accent6 7 2 3" xfId="1406"/>
    <cellStyle name="40% - Accent6 7 2 3 2" xfId="3837"/>
    <cellStyle name="40% - Accent6 7 2 3 2 2" xfId="8000"/>
    <cellStyle name="40% - Accent6 7 2 3 2 2 2" xfId="16354"/>
    <cellStyle name="40% - Accent6 7 2 3 2 3" xfId="12192"/>
    <cellStyle name="40% - Accent6 7 2 3 3" xfId="5569"/>
    <cellStyle name="40% - Accent6 7 2 3 3 2" xfId="13923"/>
    <cellStyle name="40% - Accent6 7 2 3 4" xfId="9761"/>
    <cellStyle name="40% - Accent6 7 2 4" xfId="3838"/>
    <cellStyle name="40% - Accent6 7 2 4 2" xfId="8001"/>
    <cellStyle name="40% - Accent6 7 2 4 2 2" xfId="16355"/>
    <cellStyle name="40% - Accent6 7 2 4 3" xfId="12193"/>
    <cellStyle name="40% - Accent6 7 2 5" xfId="4533"/>
    <cellStyle name="40% - Accent6 7 2 5 2" xfId="12887"/>
    <cellStyle name="40% - Accent6 7 2 6" xfId="8725"/>
    <cellStyle name="40% - Accent6 7 3" xfId="642"/>
    <cellStyle name="40% - Accent6 7 3 2" xfId="1678"/>
    <cellStyle name="40% - Accent6 7 3 2 2" xfId="3839"/>
    <cellStyle name="40% - Accent6 7 3 2 2 2" xfId="8002"/>
    <cellStyle name="40% - Accent6 7 3 2 2 2 2" xfId="16356"/>
    <cellStyle name="40% - Accent6 7 3 2 2 3" xfId="12194"/>
    <cellStyle name="40% - Accent6 7 3 2 3" xfId="5841"/>
    <cellStyle name="40% - Accent6 7 3 2 3 2" xfId="14195"/>
    <cellStyle name="40% - Accent6 7 3 2 4" xfId="10033"/>
    <cellStyle name="40% - Accent6 7 3 3" xfId="3840"/>
    <cellStyle name="40% - Accent6 7 3 3 2" xfId="8003"/>
    <cellStyle name="40% - Accent6 7 3 3 2 2" xfId="16357"/>
    <cellStyle name="40% - Accent6 7 3 3 3" xfId="12195"/>
    <cellStyle name="40% - Accent6 7 3 4" xfId="4805"/>
    <cellStyle name="40% - Accent6 7 3 4 2" xfId="13159"/>
    <cellStyle name="40% - Accent6 7 3 5" xfId="8997"/>
    <cellStyle name="40% - Accent6 7 4" xfId="1166"/>
    <cellStyle name="40% - Accent6 7 4 2" xfId="3841"/>
    <cellStyle name="40% - Accent6 7 4 2 2" xfId="8004"/>
    <cellStyle name="40% - Accent6 7 4 2 2 2" xfId="16358"/>
    <cellStyle name="40% - Accent6 7 4 2 3" xfId="12196"/>
    <cellStyle name="40% - Accent6 7 4 3" xfId="5329"/>
    <cellStyle name="40% - Accent6 7 4 3 2" xfId="13683"/>
    <cellStyle name="40% - Accent6 7 4 4" xfId="9521"/>
    <cellStyle name="40% - Accent6 7 5" xfId="3842"/>
    <cellStyle name="40% - Accent6 7 5 2" xfId="8005"/>
    <cellStyle name="40% - Accent6 7 5 2 2" xfId="16359"/>
    <cellStyle name="40% - Accent6 7 5 3" xfId="12197"/>
    <cellStyle name="40% - Accent6 7 6" xfId="4293"/>
    <cellStyle name="40% - Accent6 7 6 2" xfId="12647"/>
    <cellStyle name="40% - Accent6 7 7" xfId="8485"/>
    <cellStyle name="40% - Accent6 8" xfId="140"/>
    <cellStyle name="40% - Accent6 8 2" xfId="383"/>
    <cellStyle name="40% - Accent6 8 2 2" xfId="896"/>
    <cellStyle name="40% - Accent6 8 2 2 2" xfId="1932"/>
    <cellStyle name="40% - Accent6 8 2 2 2 2" xfId="3843"/>
    <cellStyle name="40% - Accent6 8 2 2 2 2 2" xfId="8006"/>
    <cellStyle name="40% - Accent6 8 2 2 2 2 2 2" xfId="16360"/>
    <cellStyle name="40% - Accent6 8 2 2 2 2 3" xfId="12198"/>
    <cellStyle name="40% - Accent6 8 2 2 2 3" xfId="6095"/>
    <cellStyle name="40% - Accent6 8 2 2 2 3 2" xfId="14449"/>
    <cellStyle name="40% - Accent6 8 2 2 2 4" xfId="10287"/>
    <cellStyle name="40% - Accent6 8 2 2 3" xfId="3844"/>
    <cellStyle name="40% - Accent6 8 2 2 3 2" xfId="8007"/>
    <cellStyle name="40% - Accent6 8 2 2 3 2 2" xfId="16361"/>
    <cellStyle name="40% - Accent6 8 2 2 3 3" xfId="12199"/>
    <cellStyle name="40% - Accent6 8 2 2 4" xfId="5059"/>
    <cellStyle name="40% - Accent6 8 2 2 4 2" xfId="13413"/>
    <cellStyle name="40% - Accent6 8 2 2 5" xfId="9251"/>
    <cellStyle name="40% - Accent6 8 2 3" xfId="1420"/>
    <cellStyle name="40% - Accent6 8 2 3 2" xfId="3845"/>
    <cellStyle name="40% - Accent6 8 2 3 2 2" xfId="8008"/>
    <cellStyle name="40% - Accent6 8 2 3 2 2 2" xfId="16362"/>
    <cellStyle name="40% - Accent6 8 2 3 2 3" xfId="12200"/>
    <cellStyle name="40% - Accent6 8 2 3 3" xfId="5583"/>
    <cellStyle name="40% - Accent6 8 2 3 3 2" xfId="13937"/>
    <cellStyle name="40% - Accent6 8 2 3 4" xfId="9775"/>
    <cellStyle name="40% - Accent6 8 2 4" xfId="3846"/>
    <cellStyle name="40% - Accent6 8 2 4 2" xfId="8009"/>
    <cellStyle name="40% - Accent6 8 2 4 2 2" xfId="16363"/>
    <cellStyle name="40% - Accent6 8 2 4 3" xfId="12201"/>
    <cellStyle name="40% - Accent6 8 2 5" xfId="4547"/>
    <cellStyle name="40% - Accent6 8 2 5 2" xfId="12901"/>
    <cellStyle name="40% - Accent6 8 2 6" xfId="8739"/>
    <cellStyle name="40% - Accent6 8 3" xfId="656"/>
    <cellStyle name="40% - Accent6 8 3 2" xfId="1692"/>
    <cellStyle name="40% - Accent6 8 3 2 2" xfId="3847"/>
    <cellStyle name="40% - Accent6 8 3 2 2 2" xfId="8010"/>
    <cellStyle name="40% - Accent6 8 3 2 2 2 2" xfId="16364"/>
    <cellStyle name="40% - Accent6 8 3 2 2 3" xfId="12202"/>
    <cellStyle name="40% - Accent6 8 3 2 3" xfId="5855"/>
    <cellStyle name="40% - Accent6 8 3 2 3 2" xfId="14209"/>
    <cellStyle name="40% - Accent6 8 3 2 4" xfId="10047"/>
    <cellStyle name="40% - Accent6 8 3 3" xfId="3848"/>
    <cellStyle name="40% - Accent6 8 3 3 2" xfId="8011"/>
    <cellStyle name="40% - Accent6 8 3 3 2 2" xfId="16365"/>
    <cellStyle name="40% - Accent6 8 3 3 3" xfId="12203"/>
    <cellStyle name="40% - Accent6 8 3 4" xfId="4819"/>
    <cellStyle name="40% - Accent6 8 3 4 2" xfId="13173"/>
    <cellStyle name="40% - Accent6 8 3 5" xfId="9011"/>
    <cellStyle name="40% - Accent6 8 4" xfId="1180"/>
    <cellStyle name="40% - Accent6 8 4 2" xfId="3849"/>
    <cellStyle name="40% - Accent6 8 4 2 2" xfId="8012"/>
    <cellStyle name="40% - Accent6 8 4 2 2 2" xfId="16366"/>
    <cellStyle name="40% - Accent6 8 4 2 3" xfId="12204"/>
    <cellStyle name="40% - Accent6 8 4 3" xfId="5343"/>
    <cellStyle name="40% - Accent6 8 4 3 2" xfId="13697"/>
    <cellStyle name="40% - Accent6 8 4 4" xfId="9535"/>
    <cellStyle name="40% - Accent6 8 5" xfId="3850"/>
    <cellStyle name="40% - Accent6 8 5 2" xfId="8013"/>
    <cellStyle name="40% - Accent6 8 5 2 2" xfId="16367"/>
    <cellStyle name="40% - Accent6 8 5 3" xfId="12205"/>
    <cellStyle name="40% - Accent6 8 6" xfId="4307"/>
    <cellStyle name="40% - Accent6 8 6 2" xfId="12661"/>
    <cellStyle name="40% - Accent6 8 7" xfId="8499"/>
    <cellStyle name="40% - Accent6 9" xfId="154"/>
    <cellStyle name="40% - Accent6 9 2" xfId="397"/>
    <cellStyle name="40% - Accent6 9 2 2" xfId="910"/>
    <cellStyle name="40% - Accent6 9 2 2 2" xfId="1946"/>
    <cellStyle name="40% - Accent6 9 2 2 2 2" xfId="3851"/>
    <cellStyle name="40% - Accent6 9 2 2 2 2 2" xfId="8014"/>
    <cellStyle name="40% - Accent6 9 2 2 2 2 2 2" xfId="16368"/>
    <cellStyle name="40% - Accent6 9 2 2 2 2 3" xfId="12206"/>
    <cellStyle name="40% - Accent6 9 2 2 2 3" xfId="6109"/>
    <cellStyle name="40% - Accent6 9 2 2 2 3 2" xfId="14463"/>
    <cellStyle name="40% - Accent6 9 2 2 2 4" xfId="10301"/>
    <cellStyle name="40% - Accent6 9 2 2 3" xfId="3852"/>
    <cellStyle name="40% - Accent6 9 2 2 3 2" xfId="8015"/>
    <cellStyle name="40% - Accent6 9 2 2 3 2 2" xfId="16369"/>
    <cellStyle name="40% - Accent6 9 2 2 3 3" xfId="12207"/>
    <cellStyle name="40% - Accent6 9 2 2 4" xfId="5073"/>
    <cellStyle name="40% - Accent6 9 2 2 4 2" xfId="13427"/>
    <cellStyle name="40% - Accent6 9 2 2 5" xfId="9265"/>
    <cellStyle name="40% - Accent6 9 2 3" xfId="1434"/>
    <cellStyle name="40% - Accent6 9 2 3 2" xfId="3853"/>
    <cellStyle name="40% - Accent6 9 2 3 2 2" xfId="8016"/>
    <cellStyle name="40% - Accent6 9 2 3 2 2 2" xfId="16370"/>
    <cellStyle name="40% - Accent6 9 2 3 2 3" xfId="12208"/>
    <cellStyle name="40% - Accent6 9 2 3 3" xfId="5597"/>
    <cellStyle name="40% - Accent6 9 2 3 3 2" xfId="13951"/>
    <cellStyle name="40% - Accent6 9 2 3 4" xfId="9789"/>
    <cellStyle name="40% - Accent6 9 2 4" xfId="3854"/>
    <cellStyle name="40% - Accent6 9 2 4 2" xfId="8017"/>
    <cellStyle name="40% - Accent6 9 2 4 2 2" xfId="16371"/>
    <cellStyle name="40% - Accent6 9 2 4 3" xfId="12209"/>
    <cellStyle name="40% - Accent6 9 2 5" xfId="4561"/>
    <cellStyle name="40% - Accent6 9 2 5 2" xfId="12915"/>
    <cellStyle name="40% - Accent6 9 2 6" xfId="8753"/>
    <cellStyle name="40% - Accent6 9 3" xfId="670"/>
    <cellStyle name="40% - Accent6 9 3 2" xfId="1706"/>
    <cellStyle name="40% - Accent6 9 3 2 2" xfId="3855"/>
    <cellStyle name="40% - Accent6 9 3 2 2 2" xfId="8018"/>
    <cellStyle name="40% - Accent6 9 3 2 2 2 2" xfId="16372"/>
    <cellStyle name="40% - Accent6 9 3 2 2 3" xfId="12210"/>
    <cellStyle name="40% - Accent6 9 3 2 3" xfId="5869"/>
    <cellStyle name="40% - Accent6 9 3 2 3 2" xfId="14223"/>
    <cellStyle name="40% - Accent6 9 3 2 4" xfId="10061"/>
    <cellStyle name="40% - Accent6 9 3 3" xfId="3856"/>
    <cellStyle name="40% - Accent6 9 3 3 2" xfId="8019"/>
    <cellStyle name="40% - Accent6 9 3 3 2 2" xfId="16373"/>
    <cellStyle name="40% - Accent6 9 3 3 3" xfId="12211"/>
    <cellStyle name="40% - Accent6 9 3 4" xfId="4833"/>
    <cellStyle name="40% - Accent6 9 3 4 2" xfId="13187"/>
    <cellStyle name="40% - Accent6 9 3 5" xfId="9025"/>
    <cellStyle name="40% - Accent6 9 4" xfId="1194"/>
    <cellStyle name="40% - Accent6 9 4 2" xfId="3857"/>
    <cellStyle name="40% - Accent6 9 4 2 2" xfId="8020"/>
    <cellStyle name="40% - Accent6 9 4 2 2 2" xfId="16374"/>
    <cellStyle name="40% - Accent6 9 4 2 3" xfId="12212"/>
    <cellStyle name="40% - Accent6 9 4 3" xfId="5357"/>
    <cellStyle name="40% - Accent6 9 4 3 2" xfId="13711"/>
    <cellStyle name="40% - Accent6 9 4 4" xfId="9549"/>
    <cellStyle name="40% - Accent6 9 5" xfId="3858"/>
    <cellStyle name="40% - Accent6 9 5 2" xfId="8021"/>
    <cellStyle name="40% - Accent6 9 5 2 2" xfId="16375"/>
    <cellStyle name="40% - Accent6 9 5 3" xfId="12213"/>
    <cellStyle name="40% - Accent6 9 6" xfId="4321"/>
    <cellStyle name="40% - Accent6 9 6 2" xfId="12675"/>
    <cellStyle name="40% - Accent6 9 7" xfId="8513"/>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184"/>
    <cellStyle name="Comma 2 2" xfId="427"/>
    <cellStyle name="Comma 2 2 2" xfId="940"/>
    <cellStyle name="Comma 2 2 2 2" xfId="1976"/>
    <cellStyle name="Comma 2 2 2 2 2" xfId="3859"/>
    <cellStyle name="Comma 2 2 2 2 2 2" xfId="8022"/>
    <cellStyle name="Comma 2 2 2 2 2 2 2" xfId="16376"/>
    <cellStyle name="Comma 2 2 2 2 2 3" xfId="12214"/>
    <cellStyle name="Comma 2 2 2 2 3" xfId="6139"/>
    <cellStyle name="Comma 2 2 2 2 3 2" xfId="14493"/>
    <cellStyle name="Comma 2 2 2 2 4" xfId="10331"/>
    <cellStyle name="Comma 2 2 2 3" xfId="3860"/>
    <cellStyle name="Comma 2 2 2 3 2" xfId="8023"/>
    <cellStyle name="Comma 2 2 2 3 2 2" xfId="16377"/>
    <cellStyle name="Comma 2 2 2 3 3" xfId="12215"/>
    <cellStyle name="Comma 2 2 2 4" xfId="5103"/>
    <cellStyle name="Comma 2 2 2 4 2" xfId="13457"/>
    <cellStyle name="Comma 2 2 2 5" xfId="9295"/>
    <cellStyle name="Comma 2 2 3" xfId="1464"/>
    <cellStyle name="Comma 2 2 3 2" xfId="3861"/>
    <cellStyle name="Comma 2 2 3 2 2" xfId="8024"/>
    <cellStyle name="Comma 2 2 3 2 2 2" xfId="16378"/>
    <cellStyle name="Comma 2 2 3 2 3" xfId="12216"/>
    <cellStyle name="Comma 2 2 3 3" xfId="5627"/>
    <cellStyle name="Comma 2 2 3 3 2" xfId="13981"/>
    <cellStyle name="Comma 2 2 3 4" xfId="9819"/>
    <cellStyle name="Comma 2 2 4" xfId="3862"/>
    <cellStyle name="Comma 2 2 4 2" xfId="8025"/>
    <cellStyle name="Comma 2 2 4 2 2" xfId="16379"/>
    <cellStyle name="Comma 2 2 4 3" xfId="12217"/>
    <cellStyle name="Comma 2 2 5" xfId="4591"/>
    <cellStyle name="Comma 2 2 5 2" xfId="12945"/>
    <cellStyle name="Comma 2 2 6" xfId="8783"/>
    <cellStyle name="Comma 2 3" xfId="700"/>
    <cellStyle name="Comma 2 3 2" xfId="1736"/>
    <cellStyle name="Comma 2 3 2 2" xfId="3863"/>
    <cellStyle name="Comma 2 3 2 2 2" xfId="8026"/>
    <cellStyle name="Comma 2 3 2 2 2 2" xfId="16380"/>
    <cellStyle name="Comma 2 3 2 2 3" xfId="12218"/>
    <cellStyle name="Comma 2 3 2 3" xfId="5899"/>
    <cellStyle name="Comma 2 3 2 3 2" xfId="14253"/>
    <cellStyle name="Comma 2 3 2 4" xfId="10091"/>
    <cellStyle name="Comma 2 3 3" xfId="3864"/>
    <cellStyle name="Comma 2 3 3 2" xfId="8027"/>
    <cellStyle name="Comma 2 3 3 2 2" xfId="16381"/>
    <cellStyle name="Comma 2 3 3 3" xfId="12219"/>
    <cellStyle name="Comma 2 3 4" xfId="4863"/>
    <cellStyle name="Comma 2 3 4 2" xfId="13217"/>
    <cellStyle name="Comma 2 3 5" xfId="9055"/>
    <cellStyle name="Comma 2 4" xfId="1224"/>
    <cellStyle name="Comma 2 4 2" xfId="3865"/>
    <cellStyle name="Comma 2 4 2 2" xfId="8028"/>
    <cellStyle name="Comma 2 4 2 2 2" xfId="16382"/>
    <cellStyle name="Comma 2 4 2 3" xfId="12220"/>
    <cellStyle name="Comma 2 4 3" xfId="5387"/>
    <cellStyle name="Comma 2 4 3 2" xfId="13741"/>
    <cellStyle name="Comma 2 4 4" xfId="9579"/>
    <cellStyle name="Comma 2 5" xfId="3866"/>
    <cellStyle name="Comma 2 5 2" xfId="8029"/>
    <cellStyle name="Comma 2 5 2 2" xfId="16383"/>
    <cellStyle name="Comma 2 5 3" xfId="12221"/>
    <cellStyle name="Comma 2 6" xfId="4351"/>
    <cellStyle name="Comma 2 6 2" xfId="12705"/>
    <cellStyle name="Comma 2 7" xfId="8543"/>
    <cellStyle name="Comma 3" xfId="200"/>
    <cellStyle name="Comma 3 2" xfId="442"/>
    <cellStyle name="Comma 3 2 2" xfId="955"/>
    <cellStyle name="Comma 3 2 2 2" xfId="1991"/>
    <cellStyle name="Comma 3 2 2 2 2" xfId="3867"/>
    <cellStyle name="Comma 3 2 2 2 2 2" xfId="8030"/>
    <cellStyle name="Comma 3 2 2 2 2 2 2" xfId="16384"/>
    <cellStyle name="Comma 3 2 2 2 2 3" xfId="12222"/>
    <cellStyle name="Comma 3 2 2 2 3" xfId="6154"/>
    <cellStyle name="Comma 3 2 2 2 3 2" xfId="14508"/>
    <cellStyle name="Comma 3 2 2 2 4" xfId="10346"/>
    <cellStyle name="Comma 3 2 2 3" xfId="3868"/>
    <cellStyle name="Comma 3 2 2 3 2" xfId="8031"/>
    <cellStyle name="Comma 3 2 2 3 2 2" xfId="16385"/>
    <cellStyle name="Comma 3 2 2 3 3" xfId="12223"/>
    <cellStyle name="Comma 3 2 2 4" xfId="5118"/>
    <cellStyle name="Comma 3 2 2 4 2" xfId="13472"/>
    <cellStyle name="Comma 3 2 2 5" xfId="9310"/>
    <cellStyle name="Comma 3 2 3" xfId="1479"/>
    <cellStyle name="Comma 3 2 3 2" xfId="3869"/>
    <cellStyle name="Comma 3 2 3 2 2" xfId="8032"/>
    <cellStyle name="Comma 3 2 3 2 2 2" xfId="16386"/>
    <cellStyle name="Comma 3 2 3 2 3" xfId="12224"/>
    <cellStyle name="Comma 3 2 3 3" xfId="5642"/>
    <cellStyle name="Comma 3 2 3 3 2" xfId="13996"/>
    <cellStyle name="Comma 3 2 3 4" xfId="9834"/>
    <cellStyle name="Comma 3 2 4" xfId="3870"/>
    <cellStyle name="Comma 3 2 4 2" xfId="8033"/>
    <cellStyle name="Comma 3 2 4 2 2" xfId="16387"/>
    <cellStyle name="Comma 3 2 4 3" xfId="12225"/>
    <cellStyle name="Comma 3 2 5" xfId="4606"/>
    <cellStyle name="Comma 3 2 5 2" xfId="12960"/>
    <cellStyle name="Comma 3 2 6" xfId="8798"/>
    <cellStyle name="Comma 3 3" xfId="715"/>
    <cellStyle name="Comma 3 3 2" xfId="1751"/>
    <cellStyle name="Comma 3 3 2 2" xfId="3871"/>
    <cellStyle name="Comma 3 3 2 2 2" xfId="8034"/>
    <cellStyle name="Comma 3 3 2 2 2 2" xfId="16388"/>
    <cellStyle name="Comma 3 3 2 2 3" xfId="12226"/>
    <cellStyle name="Comma 3 3 2 3" xfId="5914"/>
    <cellStyle name="Comma 3 3 2 3 2" xfId="14268"/>
    <cellStyle name="Comma 3 3 2 4" xfId="10106"/>
    <cellStyle name="Comma 3 3 3" xfId="3872"/>
    <cellStyle name="Comma 3 3 3 2" xfId="8035"/>
    <cellStyle name="Comma 3 3 3 2 2" xfId="16389"/>
    <cellStyle name="Comma 3 3 3 3" xfId="12227"/>
    <cellStyle name="Comma 3 3 4" xfId="4878"/>
    <cellStyle name="Comma 3 3 4 2" xfId="13232"/>
    <cellStyle name="Comma 3 3 5" xfId="9070"/>
    <cellStyle name="Comma 3 4" xfId="1239"/>
    <cellStyle name="Comma 3 4 2" xfId="3873"/>
    <cellStyle name="Comma 3 4 2 2" xfId="8036"/>
    <cellStyle name="Comma 3 4 2 2 2" xfId="16390"/>
    <cellStyle name="Comma 3 4 2 3" xfId="12228"/>
    <cellStyle name="Comma 3 4 3" xfId="5402"/>
    <cellStyle name="Comma 3 4 3 2" xfId="13756"/>
    <cellStyle name="Comma 3 4 4" xfId="9594"/>
    <cellStyle name="Comma 3 5" xfId="3874"/>
    <cellStyle name="Comma 3 5 2" xfId="8037"/>
    <cellStyle name="Comma 3 5 2 2" xfId="16391"/>
    <cellStyle name="Comma 3 5 3" xfId="12229"/>
    <cellStyle name="Comma 3 6" xfId="4366"/>
    <cellStyle name="Comma 3 6 2" xfId="12720"/>
    <cellStyle name="Comma 3 7" xfId="8558"/>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257" builtinId="8"/>
    <cellStyle name="Input" xfId="34" builtinId="20" customBuiltin="1"/>
    <cellStyle name="Linked Cell" xfId="35" builtinId="24" customBuiltin="1"/>
    <cellStyle name="Neutral" xfId="36" builtinId="28" customBuiltin="1"/>
    <cellStyle name="Normal" xfId="0" builtinId="0"/>
    <cellStyle name="Normal 10" xfId="141"/>
    <cellStyle name="Normal 10 2" xfId="384"/>
    <cellStyle name="Normal 10 2 2" xfId="897"/>
    <cellStyle name="Normal 10 2 2 2" xfId="1933"/>
    <cellStyle name="Normal 10 2 2 2 2" xfId="3875"/>
    <cellStyle name="Normal 10 2 2 2 2 2" xfId="8038"/>
    <cellStyle name="Normal 10 2 2 2 2 2 2" xfId="16392"/>
    <cellStyle name="Normal 10 2 2 2 2 3" xfId="12230"/>
    <cellStyle name="Normal 10 2 2 2 3" xfId="6096"/>
    <cellStyle name="Normal 10 2 2 2 3 2" xfId="14450"/>
    <cellStyle name="Normal 10 2 2 2 4" xfId="10288"/>
    <cellStyle name="Normal 10 2 2 3" xfId="3876"/>
    <cellStyle name="Normal 10 2 2 3 2" xfId="8039"/>
    <cellStyle name="Normal 10 2 2 3 2 2" xfId="16393"/>
    <cellStyle name="Normal 10 2 2 3 3" xfId="12231"/>
    <cellStyle name="Normal 10 2 2 4" xfId="5060"/>
    <cellStyle name="Normal 10 2 2 4 2" xfId="13414"/>
    <cellStyle name="Normal 10 2 2 5" xfId="9252"/>
    <cellStyle name="Normal 10 2 3" xfId="1421"/>
    <cellStyle name="Normal 10 2 3 2" xfId="3877"/>
    <cellStyle name="Normal 10 2 3 2 2" xfId="8040"/>
    <cellStyle name="Normal 10 2 3 2 2 2" xfId="16394"/>
    <cellStyle name="Normal 10 2 3 2 3" xfId="12232"/>
    <cellStyle name="Normal 10 2 3 3" xfId="5584"/>
    <cellStyle name="Normal 10 2 3 3 2" xfId="13938"/>
    <cellStyle name="Normal 10 2 3 4" xfId="9776"/>
    <cellStyle name="Normal 10 2 4" xfId="3878"/>
    <cellStyle name="Normal 10 2 4 2" xfId="8041"/>
    <cellStyle name="Normal 10 2 4 2 2" xfId="16395"/>
    <cellStyle name="Normal 10 2 4 3" xfId="12233"/>
    <cellStyle name="Normal 10 2 5" xfId="4548"/>
    <cellStyle name="Normal 10 2 5 2" xfId="12902"/>
    <cellStyle name="Normal 10 2 6" xfId="8740"/>
    <cellStyle name="Normal 10 3" xfId="657"/>
    <cellStyle name="Normal 10 3 2" xfId="1693"/>
    <cellStyle name="Normal 10 3 2 2" xfId="3879"/>
    <cellStyle name="Normal 10 3 2 2 2" xfId="8042"/>
    <cellStyle name="Normal 10 3 2 2 2 2" xfId="16396"/>
    <cellStyle name="Normal 10 3 2 2 3" xfId="12234"/>
    <cellStyle name="Normal 10 3 2 3" xfId="5856"/>
    <cellStyle name="Normal 10 3 2 3 2" xfId="14210"/>
    <cellStyle name="Normal 10 3 2 4" xfId="10048"/>
    <cellStyle name="Normal 10 3 3" xfId="3880"/>
    <cellStyle name="Normal 10 3 3 2" xfId="8043"/>
    <cellStyle name="Normal 10 3 3 2 2" xfId="16397"/>
    <cellStyle name="Normal 10 3 3 3" xfId="12235"/>
    <cellStyle name="Normal 10 3 4" xfId="4820"/>
    <cellStyle name="Normal 10 3 4 2" xfId="13174"/>
    <cellStyle name="Normal 10 3 5" xfId="9012"/>
    <cellStyle name="Normal 10 4" xfId="1181"/>
    <cellStyle name="Normal 10 4 2" xfId="3881"/>
    <cellStyle name="Normal 10 4 2 2" xfId="8044"/>
    <cellStyle name="Normal 10 4 2 2 2" xfId="16398"/>
    <cellStyle name="Normal 10 4 2 3" xfId="12236"/>
    <cellStyle name="Normal 10 4 3" xfId="5344"/>
    <cellStyle name="Normal 10 4 3 2" xfId="13698"/>
    <cellStyle name="Normal 10 4 4" xfId="9536"/>
    <cellStyle name="Normal 10 5" xfId="3882"/>
    <cellStyle name="Normal 10 5 2" xfId="8045"/>
    <cellStyle name="Normal 10 5 2 2" xfId="16399"/>
    <cellStyle name="Normal 10 5 3" xfId="12237"/>
    <cellStyle name="Normal 10 6" xfId="4308"/>
    <cellStyle name="Normal 10 6 2" xfId="12662"/>
    <cellStyle name="Normal 10 7" xfId="8500"/>
    <cellStyle name="Normal 11" xfId="155"/>
    <cellStyle name="Normal 11 2" xfId="398"/>
    <cellStyle name="Normal 11 2 2" xfId="911"/>
    <cellStyle name="Normal 11 2 2 2" xfId="1947"/>
    <cellStyle name="Normal 11 2 2 2 2" xfId="3883"/>
    <cellStyle name="Normal 11 2 2 2 2 2" xfId="8046"/>
    <cellStyle name="Normal 11 2 2 2 2 2 2" xfId="16400"/>
    <cellStyle name="Normal 11 2 2 2 2 3" xfId="12238"/>
    <cellStyle name="Normal 11 2 2 2 3" xfId="6110"/>
    <cellStyle name="Normal 11 2 2 2 3 2" xfId="14464"/>
    <cellStyle name="Normal 11 2 2 2 4" xfId="10302"/>
    <cellStyle name="Normal 11 2 2 3" xfId="3884"/>
    <cellStyle name="Normal 11 2 2 3 2" xfId="8047"/>
    <cellStyle name="Normal 11 2 2 3 2 2" xfId="16401"/>
    <cellStyle name="Normal 11 2 2 3 3" xfId="12239"/>
    <cellStyle name="Normal 11 2 2 4" xfId="5074"/>
    <cellStyle name="Normal 11 2 2 4 2" xfId="13428"/>
    <cellStyle name="Normal 11 2 2 5" xfId="9266"/>
    <cellStyle name="Normal 11 2 3" xfId="1435"/>
    <cellStyle name="Normal 11 2 3 2" xfId="3885"/>
    <cellStyle name="Normal 11 2 3 2 2" xfId="8048"/>
    <cellStyle name="Normal 11 2 3 2 2 2" xfId="16402"/>
    <cellStyle name="Normal 11 2 3 2 3" xfId="12240"/>
    <cellStyle name="Normal 11 2 3 3" xfId="5598"/>
    <cellStyle name="Normal 11 2 3 3 2" xfId="13952"/>
    <cellStyle name="Normal 11 2 3 4" xfId="9790"/>
    <cellStyle name="Normal 11 2 4" xfId="3886"/>
    <cellStyle name="Normal 11 2 4 2" xfId="8049"/>
    <cellStyle name="Normal 11 2 4 2 2" xfId="16403"/>
    <cellStyle name="Normal 11 2 4 3" xfId="12241"/>
    <cellStyle name="Normal 11 2 5" xfId="4562"/>
    <cellStyle name="Normal 11 2 5 2" xfId="12916"/>
    <cellStyle name="Normal 11 2 6" xfId="8754"/>
    <cellStyle name="Normal 11 3" xfId="671"/>
    <cellStyle name="Normal 11 3 2" xfId="1707"/>
    <cellStyle name="Normal 11 3 2 2" xfId="3887"/>
    <cellStyle name="Normal 11 3 2 2 2" xfId="8050"/>
    <cellStyle name="Normal 11 3 2 2 2 2" xfId="16404"/>
    <cellStyle name="Normal 11 3 2 2 3" xfId="12242"/>
    <cellStyle name="Normal 11 3 2 3" xfId="5870"/>
    <cellStyle name="Normal 11 3 2 3 2" xfId="14224"/>
    <cellStyle name="Normal 11 3 2 4" xfId="10062"/>
    <cellStyle name="Normal 11 3 3" xfId="3888"/>
    <cellStyle name="Normal 11 3 3 2" xfId="8051"/>
    <cellStyle name="Normal 11 3 3 2 2" xfId="16405"/>
    <cellStyle name="Normal 11 3 3 3" xfId="12243"/>
    <cellStyle name="Normal 11 3 4" xfId="4834"/>
    <cellStyle name="Normal 11 3 4 2" xfId="13188"/>
    <cellStyle name="Normal 11 3 5" xfId="9026"/>
    <cellStyle name="Normal 11 4" xfId="1195"/>
    <cellStyle name="Normal 11 4 2" xfId="3889"/>
    <cellStyle name="Normal 11 4 2 2" xfId="8052"/>
    <cellStyle name="Normal 11 4 2 2 2" xfId="16406"/>
    <cellStyle name="Normal 11 4 2 3" xfId="12244"/>
    <cellStyle name="Normal 11 4 3" xfId="5358"/>
    <cellStyle name="Normal 11 4 3 2" xfId="13712"/>
    <cellStyle name="Normal 11 4 4" xfId="9550"/>
    <cellStyle name="Normal 11 5" xfId="3890"/>
    <cellStyle name="Normal 11 5 2" xfId="8053"/>
    <cellStyle name="Normal 11 5 2 2" xfId="16407"/>
    <cellStyle name="Normal 11 5 3" xfId="12245"/>
    <cellStyle name="Normal 11 6" xfId="4322"/>
    <cellStyle name="Normal 11 6 2" xfId="12676"/>
    <cellStyle name="Normal 11 7" xfId="8514"/>
    <cellStyle name="Normal 12" xfId="169"/>
    <cellStyle name="Normal 12 2" xfId="412"/>
    <cellStyle name="Normal 12 2 2" xfId="925"/>
    <cellStyle name="Normal 12 2 2 2" xfId="1961"/>
    <cellStyle name="Normal 12 2 2 2 2" xfId="3891"/>
    <cellStyle name="Normal 12 2 2 2 2 2" xfId="8054"/>
    <cellStyle name="Normal 12 2 2 2 2 2 2" xfId="16408"/>
    <cellStyle name="Normal 12 2 2 2 2 3" xfId="12246"/>
    <cellStyle name="Normal 12 2 2 2 3" xfId="6124"/>
    <cellStyle name="Normal 12 2 2 2 3 2" xfId="14478"/>
    <cellStyle name="Normal 12 2 2 2 4" xfId="10316"/>
    <cellStyle name="Normal 12 2 2 3" xfId="3892"/>
    <cellStyle name="Normal 12 2 2 3 2" xfId="8055"/>
    <cellStyle name="Normal 12 2 2 3 2 2" xfId="16409"/>
    <cellStyle name="Normal 12 2 2 3 3" xfId="12247"/>
    <cellStyle name="Normal 12 2 2 4" xfId="5088"/>
    <cellStyle name="Normal 12 2 2 4 2" xfId="13442"/>
    <cellStyle name="Normal 12 2 2 5" xfId="9280"/>
    <cellStyle name="Normal 12 2 3" xfId="1449"/>
    <cellStyle name="Normal 12 2 3 2" xfId="3893"/>
    <cellStyle name="Normal 12 2 3 2 2" xfId="8056"/>
    <cellStyle name="Normal 12 2 3 2 2 2" xfId="16410"/>
    <cellStyle name="Normal 12 2 3 2 3" xfId="12248"/>
    <cellStyle name="Normal 12 2 3 3" xfId="5612"/>
    <cellStyle name="Normal 12 2 3 3 2" xfId="13966"/>
    <cellStyle name="Normal 12 2 3 4" xfId="9804"/>
    <cellStyle name="Normal 12 2 4" xfId="3894"/>
    <cellStyle name="Normal 12 2 4 2" xfId="8057"/>
    <cellStyle name="Normal 12 2 4 2 2" xfId="16411"/>
    <cellStyle name="Normal 12 2 4 3" xfId="12249"/>
    <cellStyle name="Normal 12 2 5" xfId="4576"/>
    <cellStyle name="Normal 12 2 5 2" xfId="12930"/>
    <cellStyle name="Normal 12 2 6" xfId="8768"/>
    <cellStyle name="Normal 12 3" xfId="685"/>
    <cellStyle name="Normal 12 3 2" xfId="1721"/>
    <cellStyle name="Normal 12 3 2 2" xfId="3895"/>
    <cellStyle name="Normal 12 3 2 2 2" xfId="8058"/>
    <cellStyle name="Normal 12 3 2 2 2 2" xfId="16412"/>
    <cellStyle name="Normal 12 3 2 2 3" xfId="12250"/>
    <cellStyle name="Normal 12 3 2 3" xfId="5884"/>
    <cellStyle name="Normal 12 3 2 3 2" xfId="14238"/>
    <cellStyle name="Normal 12 3 2 4" xfId="10076"/>
    <cellStyle name="Normal 12 3 3" xfId="3896"/>
    <cellStyle name="Normal 12 3 3 2" xfId="8059"/>
    <cellStyle name="Normal 12 3 3 2 2" xfId="16413"/>
    <cellStyle name="Normal 12 3 3 3" xfId="12251"/>
    <cellStyle name="Normal 12 3 4" xfId="4848"/>
    <cellStyle name="Normal 12 3 4 2" xfId="13202"/>
    <cellStyle name="Normal 12 3 5" xfId="9040"/>
    <cellStyle name="Normal 12 4" xfId="1209"/>
    <cellStyle name="Normal 12 4 2" xfId="3897"/>
    <cellStyle name="Normal 12 4 2 2" xfId="8060"/>
    <cellStyle name="Normal 12 4 2 2 2" xfId="16414"/>
    <cellStyle name="Normal 12 4 2 3" xfId="12252"/>
    <cellStyle name="Normal 12 4 3" xfId="5372"/>
    <cellStyle name="Normal 12 4 3 2" xfId="13726"/>
    <cellStyle name="Normal 12 4 4" xfId="9564"/>
    <cellStyle name="Normal 12 5" xfId="3898"/>
    <cellStyle name="Normal 12 5 2" xfId="8061"/>
    <cellStyle name="Normal 12 5 2 2" xfId="16415"/>
    <cellStyle name="Normal 12 5 3" xfId="12253"/>
    <cellStyle name="Normal 12 6" xfId="4336"/>
    <cellStyle name="Normal 12 6 2" xfId="12690"/>
    <cellStyle name="Normal 12 7" xfId="8528"/>
    <cellStyle name="Normal 13" xfId="183"/>
    <cellStyle name="Normal 13 2" xfId="426"/>
    <cellStyle name="Normal 13 2 2" xfId="939"/>
    <cellStyle name="Normal 13 2 2 2" xfId="1975"/>
    <cellStyle name="Normal 13 2 2 2 2" xfId="3899"/>
    <cellStyle name="Normal 13 2 2 2 2 2" xfId="8062"/>
    <cellStyle name="Normal 13 2 2 2 2 2 2" xfId="16416"/>
    <cellStyle name="Normal 13 2 2 2 2 3" xfId="12254"/>
    <cellStyle name="Normal 13 2 2 2 3" xfId="6138"/>
    <cellStyle name="Normal 13 2 2 2 3 2" xfId="14492"/>
    <cellStyle name="Normal 13 2 2 2 4" xfId="10330"/>
    <cellStyle name="Normal 13 2 2 3" xfId="3900"/>
    <cellStyle name="Normal 13 2 2 3 2" xfId="8063"/>
    <cellStyle name="Normal 13 2 2 3 2 2" xfId="16417"/>
    <cellStyle name="Normal 13 2 2 3 3" xfId="12255"/>
    <cellStyle name="Normal 13 2 2 4" xfId="5102"/>
    <cellStyle name="Normal 13 2 2 4 2" xfId="13456"/>
    <cellStyle name="Normal 13 2 2 5" xfId="9294"/>
    <cellStyle name="Normal 13 2 3" xfId="1463"/>
    <cellStyle name="Normal 13 2 3 2" xfId="3901"/>
    <cellStyle name="Normal 13 2 3 2 2" xfId="8064"/>
    <cellStyle name="Normal 13 2 3 2 2 2" xfId="16418"/>
    <cellStyle name="Normal 13 2 3 2 3" xfId="12256"/>
    <cellStyle name="Normal 13 2 3 3" xfId="5626"/>
    <cellStyle name="Normal 13 2 3 3 2" xfId="13980"/>
    <cellStyle name="Normal 13 2 3 4" xfId="9818"/>
    <cellStyle name="Normal 13 2 4" xfId="3902"/>
    <cellStyle name="Normal 13 2 4 2" xfId="8065"/>
    <cellStyle name="Normal 13 2 4 2 2" xfId="16419"/>
    <cellStyle name="Normal 13 2 4 3" xfId="12257"/>
    <cellStyle name="Normal 13 2 5" xfId="4590"/>
    <cellStyle name="Normal 13 2 5 2" xfId="12944"/>
    <cellStyle name="Normal 13 2 6" xfId="8782"/>
    <cellStyle name="Normal 13 3" xfId="699"/>
    <cellStyle name="Normal 13 3 2" xfId="1735"/>
    <cellStyle name="Normal 13 3 2 2" xfId="3903"/>
    <cellStyle name="Normal 13 3 2 2 2" xfId="8066"/>
    <cellStyle name="Normal 13 3 2 2 2 2" xfId="16420"/>
    <cellStyle name="Normal 13 3 2 2 3" xfId="12258"/>
    <cellStyle name="Normal 13 3 2 3" xfId="5898"/>
    <cellStyle name="Normal 13 3 2 3 2" xfId="14252"/>
    <cellStyle name="Normal 13 3 2 4" xfId="10090"/>
    <cellStyle name="Normal 13 3 3" xfId="3904"/>
    <cellStyle name="Normal 13 3 3 2" xfId="8067"/>
    <cellStyle name="Normal 13 3 3 2 2" xfId="16421"/>
    <cellStyle name="Normal 13 3 3 3" xfId="12259"/>
    <cellStyle name="Normal 13 3 4" xfId="4862"/>
    <cellStyle name="Normal 13 3 4 2" xfId="13216"/>
    <cellStyle name="Normal 13 3 5" xfId="9054"/>
    <cellStyle name="Normal 13 4" xfId="1223"/>
    <cellStyle name="Normal 13 4 2" xfId="3905"/>
    <cellStyle name="Normal 13 4 2 2" xfId="8068"/>
    <cellStyle name="Normal 13 4 2 2 2" xfId="16422"/>
    <cellStyle name="Normal 13 4 2 3" xfId="12260"/>
    <cellStyle name="Normal 13 4 3" xfId="5386"/>
    <cellStyle name="Normal 13 4 3 2" xfId="13740"/>
    <cellStyle name="Normal 13 4 4" xfId="9578"/>
    <cellStyle name="Normal 13 5" xfId="3906"/>
    <cellStyle name="Normal 13 5 2" xfId="8069"/>
    <cellStyle name="Normal 13 5 2 2" xfId="16423"/>
    <cellStyle name="Normal 13 5 3" xfId="12261"/>
    <cellStyle name="Normal 13 6" xfId="4350"/>
    <cellStyle name="Normal 13 6 2" xfId="12704"/>
    <cellStyle name="Normal 13 7" xfId="8542"/>
    <cellStyle name="Normal 14" xfId="199"/>
    <cellStyle name="Normal 14 2" xfId="441"/>
    <cellStyle name="Normal 14 2 2" xfId="954"/>
    <cellStyle name="Normal 14 2 2 2" xfId="1990"/>
    <cellStyle name="Normal 14 2 2 2 2" xfId="3907"/>
    <cellStyle name="Normal 14 2 2 2 2 2" xfId="8070"/>
    <cellStyle name="Normal 14 2 2 2 2 2 2" xfId="16424"/>
    <cellStyle name="Normal 14 2 2 2 2 3" xfId="12262"/>
    <cellStyle name="Normal 14 2 2 2 3" xfId="6153"/>
    <cellStyle name="Normal 14 2 2 2 3 2" xfId="14507"/>
    <cellStyle name="Normal 14 2 2 2 4" xfId="10345"/>
    <cellStyle name="Normal 14 2 2 3" xfId="3908"/>
    <cellStyle name="Normal 14 2 2 3 2" xfId="8071"/>
    <cellStyle name="Normal 14 2 2 3 2 2" xfId="16425"/>
    <cellStyle name="Normal 14 2 2 3 3" xfId="12263"/>
    <cellStyle name="Normal 14 2 2 4" xfId="5117"/>
    <cellStyle name="Normal 14 2 2 4 2" xfId="13471"/>
    <cellStyle name="Normal 14 2 2 5" xfId="9309"/>
    <cellStyle name="Normal 14 2 3" xfId="1478"/>
    <cellStyle name="Normal 14 2 3 2" xfId="3909"/>
    <cellStyle name="Normal 14 2 3 2 2" xfId="8072"/>
    <cellStyle name="Normal 14 2 3 2 2 2" xfId="16426"/>
    <cellStyle name="Normal 14 2 3 2 3" xfId="12264"/>
    <cellStyle name="Normal 14 2 3 3" xfId="5641"/>
    <cellStyle name="Normal 14 2 3 3 2" xfId="13995"/>
    <cellStyle name="Normal 14 2 3 4" xfId="9833"/>
    <cellStyle name="Normal 14 2 4" xfId="3910"/>
    <cellStyle name="Normal 14 2 4 2" xfId="8073"/>
    <cellStyle name="Normal 14 2 4 2 2" xfId="16427"/>
    <cellStyle name="Normal 14 2 4 3" xfId="12265"/>
    <cellStyle name="Normal 14 2 5" xfId="4605"/>
    <cellStyle name="Normal 14 2 5 2" xfId="12959"/>
    <cellStyle name="Normal 14 2 6" xfId="8797"/>
    <cellStyle name="Normal 14 3" xfId="714"/>
    <cellStyle name="Normal 14 3 2" xfId="1750"/>
    <cellStyle name="Normal 14 3 2 2" xfId="3911"/>
    <cellStyle name="Normal 14 3 2 2 2" xfId="8074"/>
    <cellStyle name="Normal 14 3 2 2 2 2" xfId="16428"/>
    <cellStyle name="Normal 14 3 2 2 3" xfId="12266"/>
    <cellStyle name="Normal 14 3 2 3" xfId="5913"/>
    <cellStyle name="Normal 14 3 2 3 2" xfId="14267"/>
    <cellStyle name="Normal 14 3 2 4" xfId="10105"/>
    <cellStyle name="Normal 14 3 3" xfId="3912"/>
    <cellStyle name="Normal 14 3 3 2" xfId="8075"/>
    <cellStyle name="Normal 14 3 3 2 2" xfId="16429"/>
    <cellStyle name="Normal 14 3 3 3" xfId="12267"/>
    <cellStyle name="Normal 14 3 4" xfId="4877"/>
    <cellStyle name="Normal 14 3 4 2" xfId="13231"/>
    <cellStyle name="Normal 14 3 5" xfId="9069"/>
    <cellStyle name="Normal 14 4" xfId="1238"/>
    <cellStyle name="Normal 14 4 2" xfId="3913"/>
    <cellStyle name="Normal 14 4 2 2" xfId="8076"/>
    <cellStyle name="Normal 14 4 2 2 2" xfId="16430"/>
    <cellStyle name="Normal 14 4 2 3" xfId="12268"/>
    <cellStyle name="Normal 14 4 3" xfId="5401"/>
    <cellStyle name="Normal 14 4 3 2" xfId="13755"/>
    <cellStyle name="Normal 14 4 4" xfId="9593"/>
    <cellStyle name="Normal 14 5" xfId="3914"/>
    <cellStyle name="Normal 14 5 2" xfId="8077"/>
    <cellStyle name="Normal 14 5 2 2" xfId="16431"/>
    <cellStyle name="Normal 14 5 3" xfId="12269"/>
    <cellStyle name="Normal 14 6" xfId="4365"/>
    <cellStyle name="Normal 14 6 2" xfId="12719"/>
    <cellStyle name="Normal 14 7" xfId="8557"/>
    <cellStyle name="Normal 15" xfId="214"/>
    <cellStyle name="Normal 15 2" xfId="456"/>
    <cellStyle name="Normal 15 2 2" xfId="969"/>
    <cellStyle name="Normal 15 2 2 2" xfId="2005"/>
    <cellStyle name="Normal 15 2 2 2 2" xfId="3915"/>
    <cellStyle name="Normal 15 2 2 2 2 2" xfId="8078"/>
    <cellStyle name="Normal 15 2 2 2 2 2 2" xfId="16432"/>
    <cellStyle name="Normal 15 2 2 2 2 3" xfId="12270"/>
    <cellStyle name="Normal 15 2 2 2 3" xfId="6168"/>
    <cellStyle name="Normal 15 2 2 2 3 2" xfId="14522"/>
    <cellStyle name="Normal 15 2 2 2 4" xfId="10360"/>
    <cellStyle name="Normal 15 2 2 3" xfId="3916"/>
    <cellStyle name="Normal 15 2 2 3 2" xfId="8079"/>
    <cellStyle name="Normal 15 2 2 3 2 2" xfId="16433"/>
    <cellStyle name="Normal 15 2 2 3 3" xfId="12271"/>
    <cellStyle name="Normal 15 2 2 4" xfId="5132"/>
    <cellStyle name="Normal 15 2 2 4 2" xfId="13486"/>
    <cellStyle name="Normal 15 2 2 5" xfId="9324"/>
    <cellStyle name="Normal 15 2 3" xfId="1493"/>
    <cellStyle name="Normal 15 2 3 2" xfId="3917"/>
    <cellStyle name="Normal 15 2 3 2 2" xfId="8080"/>
    <cellStyle name="Normal 15 2 3 2 2 2" xfId="16434"/>
    <cellStyle name="Normal 15 2 3 2 3" xfId="12272"/>
    <cellStyle name="Normal 15 2 3 3" xfId="5656"/>
    <cellStyle name="Normal 15 2 3 3 2" xfId="14010"/>
    <cellStyle name="Normal 15 2 3 4" xfId="9848"/>
    <cellStyle name="Normal 15 2 4" xfId="3918"/>
    <cellStyle name="Normal 15 2 4 2" xfId="8081"/>
    <cellStyle name="Normal 15 2 4 2 2" xfId="16435"/>
    <cellStyle name="Normal 15 2 4 3" xfId="12273"/>
    <cellStyle name="Normal 15 2 5" xfId="4620"/>
    <cellStyle name="Normal 15 2 5 2" xfId="12974"/>
    <cellStyle name="Normal 15 2 6" xfId="8812"/>
    <cellStyle name="Normal 15 3" xfId="729"/>
    <cellStyle name="Normal 15 3 2" xfId="1765"/>
    <cellStyle name="Normal 15 3 2 2" xfId="3919"/>
    <cellStyle name="Normal 15 3 2 2 2" xfId="8082"/>
    <cellStyle name="Normal 15 3 2 2 2 2" xfId="16436"/>
    <cellStyle name="Normal 15 3 2 2 3" xfId="12274"/>
    <cellStyle name="Normal 15 3 2 3" xfId="5928"/>
    <cellStyle name="Normal 15 3 2 3 2" xfId="14282"/>
    <cellStyle name="Normal 15 3 2 4" xfId="10120"/>
    <cellStyle name="Normal 15 3 3" xfId="3920"/>
    <cellStyle name="Normal 15 3 3 2" xfId="8083"/>
    <cellStyle name="Normal 15 3 3 2 2" xfId="16437"/>
    <cellStyle name="Normal 15 3 3 3" xfId="12275"/>
    <cellStyle name="Normal 15 3 4" xfId="4892"/>
    <cellStyle name="Normal 15 3 4 2" xfId="13246"/>
    <cellStyle name="Normal 15 3 5" xfId="9084"/>
    <cellStyle name="Normal 15 4" xfId="1253"/>
    <cellStyle name="Normal 15 4 2" xfId="3921"/>
    <cellStyle name="Normal 15 4 2 2" xfId="8084"/>
    <cellStyle name="Normal 15 4 2 2 2" xfId="16438"/>
    <cellStyle name="Normal 15 4 2 3" xfId="12276"/>
    <cellStyle name="Normal 15 4 3" xfId="5416"/>
    <cellStyle name="Normal 15 4 3 2" xfId="13770"/>
    <cellStyle name="Normal 15 4 4" xfId="9608"/>
    <cellStyle name="Normal 15 5" xfId="3922"/>
    <cellStyle name="Normal 15 5 2" xfId="8085"/>
    <cellStyle name="Normal 15 5 2 2" xfId="16439"/>
    <cellStyle name="Normal 15 5 3" xfId="12277"/>
    <cellStyle name="Normal 15 6" xfId="4380"/>
    <cellStyle name="Normal 15 6 2" xfId="12734"/>
    <cellStyle name="Normal 15 7" xfId="8572"/>
    <cellStyle name="Normal 16" xfId="228"/>
    <cellStyle name="Normal 16 2" xfId="470"/>
    <cellStyle name="Normal 16 2 2" xfId="983"/>
    <cellStyle name="Normal 16 2 2 2" xfId="2019"/>
    <cellStyle name="Normal 16 2 2 2 2" xfId="3923"/>
    <cellStyle name="Normal 16 2 2 2 2 2" xfId="8086"/>
    <cellStyle name="Normal 16 2 2 2 2 2 2" xfId="16440"/>
    <cellStyle name="Normal 16 2 2 2 2 3" xfId="12278"/>
    <cellStyle name="Normal 16 2 2 2 3" xfId="6182"/>
    <cellStyle name="Normal 16 2 2 2 3 2" xfId="14536"/>
    <cellStyle name="Normal 16 2 2 2 4" xfId="10374"/>
    <cellStyle name="Normal 16 2 2 3" xfId="3924"/>
    <cellStyle name="Normal 16 2 2 3 2" xfId="8087"/>
    <cellStyle name="Normal 16 2 2 3 2 2" xfId="16441"/>
    <cellStyle name="Normal 16 2 2 3 3" xfId="12279"/>
    <cellStyle name="Normal 16 2 2 4" xfId="5146"/>
    <cellStyle name="Normal 16 2 2 4 2" xfId="13500"/>
    <cellStyle name="Normal 16 2 2 5" xfId="9338"/>
    <cellStyle name="Normal 16 2 3" xfId="1507"/>
    <cellStyle name="Normal 16 2 3 2" xfId="3925"/>
    <cellStyle name="Normal 16 2 3 2 2" xfId="8088"/>
    <cellStyle name="Normal 16 2 3 2 2 2" xfId="16442"/>
    <cellStyle name="Normal 16 2 3 2 3" xfId="12280"/>
    <cellStyle name="Normal 16 2 3 3" xfId="5670"/>
    <cellStyle name="Normal 16 2 3 3 2" xfId="14024"/>
    <cellStyle name="Normal 16 2 3 4" xfId="9862"/>
    <cellStyle name="Normal 16 2 4" xfId="3926"/>
    <cellStyle name="Normal 16 2 4 2" xfId="8089"/>
    <cellStyle name="Normal 16 2 4 2 2" xfId="16443"/>
    <cellStyle name="Normal 16 2 4 3" xfId="12281"/>
    <cellStyle name="Normal 16 2 5" xfId="4634"/>
    <cellStyle name="Normal 16 2 5 2" xfId="12988"/>
    <cellStyle name="Normal 16 2 6" xfId="8826"/>
    <cellStyle name="Normal 16 3" xfId="743"/>
    <cellStyle name="Normal 16 3 2" xfId="1779"/>
    <cellStyle name="Normal 16 3 2 2" xfId="3927"/>
    <cellStyle name="Normal 16 3 2 2 2" xfId="8090"/>
    <cellStyle name="Normal 16 3 2 2 2 2" xfId="16444"/>
    <cellStyle name="Normal 16 3 2 2 3" xfId="12282"/>
    <cellStyle name="Normal 16 3 2 3" xfId="5942"/>
    <cellStyle name="Normal 16 3 2 3 2" xfId="14296"/>
    <cellStyle name="Normal 16 3 2 4" xfId="10134"/>
    <cellStyle name="Normal 16 3 3" xfId="3928"/>
    <cellStyle name="Normal 16 3 3 2" xfId="8091"/>
    <cellStyle name="Normal 16 3 3 2 2" xfId="16445"/>
    <cellStyle name="Normal 16 3 3 3" xfId="12283"/>
    <cellStyle name="Normal 16 3 4" xfId="4906"/>
    <cellStyle name="Normal 16 3 4 2" xfId="13260"/>
    <cellStyle name="Normal 16 3 5" xfId="9098"/>
    <cellStyle name="Normal 16 4" xfId="1267"/>
    <cellStyle name="Normal 16 4 2" xfId="3929"/>
    <cellStyle name="Normal 16 4 2 2" xfId="8092"/>
    <cellStyle name="Normal 16 4 2 2 2" xfId="16446"/>
    <cellStyle name="Normal 16 4 2 3" xfId="12284"/>
    <cellStyle name="Normal 16 4 3" xfId="5430"/>
    <cellStyle name="Normal 16 4 3 2" xfId="13784"/>
    <cellStyle name="Normal 16 4 4" xfId="9622"/>
    <cellStyle name="Normal 16 5" xfId="3930"/>
    <cellStyle name="Normal 16 5 2" xfId="8093"/>
    <cellStyle name="Normal 16 5 2 2" xfId="16447"/>
    <cellStyle name="Normal 16 5 3" xfId="12285"/>
    <cellStyle name="Normal 16 6" xfId="4394"/>
    <cellStyle name="Normal 16 6 2" xfId="12748"/>
    <cellStyle name="Normal 16 7" xfId="8586"/>
    <cellStyle name="Normal 17" xfId="242"/>
    <cellStyle name="Normal 17 2" xfId="484"/>
    <cellStyle name="Normal 17 2 2" xfId="997"/>
    <cellStyle name="Normal 17 2 2 2" xfId="2033"/>
    <cellStyle name="Normal 17 2 2 2 2" xfId="3931"/>
    <cellStyle name="Normal 17 2 2 2 2 2" xfId="8094"/>
    <cellStyle name="Normal 17 2 2 2 2 2 2" xfId="16448"/>
    <cellStyle name="Normal 17 2 2 2 2 3" xfId="12286"/>
    <cellStyle name="Normal 17 2 2 2 3" xfId="6196"/>
    <cellStyle name="Normal 17 2 2 2 3 2" xfId="14550"/>
    <cellStyle name="Normal 17 2 2 2 4" xfId="10388"/>
    <cellStyle name="Normal 17 2 2 3" xfId="3932"/>
    <cellStyle name="Normal 17 2 2 3 2" xfId="8095"/>
    <cellStyle name="Normal 17 2 2 3 2 2" xfId="16449"/>
    <cellStyle name="Normal 17 2 2 3 3" xfId="12287"/>
    <cellStyle name="Normal 17 2 2 4" xfId="5160"/>
    <cellStyle name="Normal 17 2 2 4 2" xfId="13514"/>
    <cellStyle name="Normal 17 2 2 5" xfId="9352"/>
    <cellStyle name="Normal 17 2 3" xfId="1521"/>
    <cellStyle name="Normal 17 2 3 2" xfId="3933"/>
    <cellStyle name="Normal 17 2 3 2 2" xfId="8096"/>
    <cellStyle name="Normal 17 2 3 2 2 2" xfId="16450"/>
    <cellStyle name="Normal 17 2 3 2 3" xfId="12288"/>
    <cellStyle name="Normal 17 2 3 3" xfId="5684"/>
    <cellStyle name="Normal 17 2 3 3 2" xfId="14038"/>
    <cellStyle name="Normal 17 2 3 4" xfId="9876"/>
    <cellStyle name="Normal 17 2 4" xfId="3934"/>
    <cellStyle name="Normal 17 2 4 2" xfId="8097"/>
    <cellStyle name="Normal 17 2 4 2 2" xfId="16451"/>
    <cellStyle name="Normal 17 2 4 3" xfId="12289"/>
    <cellStyle name="Normal 17 2 5" xfId="4648"/>
    <cellStyle name="Normal 17 2 5 2" xfId="13002"/>
    <cellStyle name="Normal 17 2 6" xfId="8840"/>
    <cellStyle name="Normal 17 3" xfId="757"/>
    <cellStyle name="Normal 17 3 2" xfId="1793"/>
    <cellStyle name="Normal 17 3 2 2" xfId="3935"/>
    <cellStyle name="Normal 17 3 2 2 2" xfId="8098"/>
    <cellStyle name="Normal 17 3 2 2 2 2" xfId="16452"/>
    <cellStyle name="Normal 17 3 2 2 3" xfId="12290"/>
    <cellStyle name="Normal 17 3 2 3" xfId="5956"/>
    <cellStyle name="Normal 17 3 2 3 2" xfId="14310"/>
    <cellStyle name="Normal 17 3 2 4" xfId="10148"/>
    <cellStyle name="Normal 17 3 3" xfId="3936"/>
    <cellStyle name="Normal 17 3 3 2" xfId="8099"/>
    <cellStyle name="Normal 17 3 3 2 2" xfId="16453"/>
    <cellStyle name="Normal 17 3 3 3" xfId="12291"/>
    <cellStyle name="Normal 17 3 4" xfId="4920"/>
    <cellStyle name="Normal 17 3 4 2" xfId="13274"/>
    <cellStyle name="Normal 17 3 5" xfId="9112"/>
    <cellStyle name="Normal 17 4" xfId="1281"/>
    <cellStyle name="Normal 17 4 2" xfId="3937"/>
    <cellStyle name="Normal 17 4 2 2" xfId="8100"/>
    <cellStyle name="Normal 17 4 2 2 2" xfId="16454"/>
    <cellStyle name="Normal 17 4 2 3" xfId="12292"/>
    <cellStyle name="Normal 17 4 3" xfId="5444"/>
    <cellStyle name="Normal 17 4 3 2" xfId="13798"/>
    <cellStyle name="Normal 17 4 4" xfId="9636"/>
    <cellStyle name="Normal 17 5" xfId="3938"/>
    <cellStyle name="Normal 17 5 2" xfId="8101"/>
    <cellStyle name="Normal 17 5 2 2" xfId="16455"/>
    <cellStyle name="Normal 17 5 3" xfId="12293"/>
    <cellStyle name="Normal 17 6" xfId="4408"/>
    <cellStyle name="Normal 17 6 2" xfId="12762"/>
    <cellStyle name="Normal 17 7" xfId="8600"/>
    <cellStyle name="Normal 18" xfId="256"/>
    <cellStyle name="Normal 19" xfId="258"/>
    <cellStyle name="Normal 19 2" xfId="498"/>
    <cellStyle name="Normal 19 2 2" xfId="1011"/>
    <cellStyle name="Normal 19 2 2 2" xfId="2047"/>
    <cellStyle name="Normal 19 2 2 2 2" xfId="3939"/>
    <cellStyle name="Normal 19 2 2 2 2 2" xfId="8102"/>
    <cellStyle name="Normal 19 2 2 2 2 2 2" xfId="16456"/>
    <cellStyle name="Normal 19 2 2 2 2 3" xfId="12294"/>
    <cellStyle name="Normal 19 2 2 2 3" xfId="6210"/>
    <cellStyle name="Normal 19 2 2 2 3 2" xfId="14564"/>
    <cellStyle name="Normal 19 2 2 2 4" xfId="10402"/>
    <cellStyle name="Normal 19 2 2 3" xfId="3940"/>
    <cellStyle name="Normal 19 2 2 3 2" xfId="8103"/>
    <cellStyle name="Normal 19 2 2 3 2 2" xfId="16457"/>
    <cellStyle name="Normal 19 2 2 3 3" xfId="12295"/>
    <cellStyle name="Normal 19 2 2 4" xfId="5174"/>
    <cellStyle name="Normal 19 2 2 4 2" xfId="13528"/>
    <cellStyle name="Normal 19 2 2 5" xfId="9366"/>
    <cellStyle name="Normal 19 2 3" xfId="1535"/>
    <cellStyle name="Normal 19 2 3 2" xfId="3941"/>
    <cellStyle name="Normal 19 2 3 2 2" xfId="8104"/>
    <cellStyle name="Normal 19 2 3 2 2 2" xfId="16458"/>
    <cellStyle name="Normal 19 2 3 2 3" xfId="12296"/>
    <cellStyle name="Normal 19 2 3 3" xfId="5698"/>
    <cellStyle name="Normal 19 2 3 3 2" xfId="14052"/>
    <cellStyle name="Normal 19 2 3 4" xfId="9890"/>
    <cellStyle name="Normal 19 2 4" xfId="3942"/>
    <cellStyle name="Normal 19 2 4 2" xfId="8105"/>
    <cellStyle name="Normal 19 2 4 2 2" xfId="16459"/>
    <cellStyle name="Normal 19 2 4 3" xfId="12297"/>
    <cellStyle name="Normal 19 2 5" xfId="4662"/>
    <cellStyle name="Normal 19 2 5 2" xfId="13016"/>
    <cellStyle name="Normal 19 2 6" xfId="8854"/>
    <cellStyle name="Normal 19 3" xfId="771"/>
    <cellStyle name="Normal 19 3 2" xfId="1807"/>
    <cellStyle name="Normal 19 3 2 2" xfId="3943"/>
    <cellStyle name="Normal 19 3 2 2 2" xfId="8106"/>
    <cellStyle name="Normal 19 3 2 2 2 2" xfId="16460"/>
    <cellStyle name="Normal 19 3 2 2 3" xfId="12298"/>
    <cellStyle name="Normal 19 3 2 3" xfId="5970"/>
    <cellStyle name="Normal 19 3 2 3 2" xfId="14324"/>
    <cellStyle name="Normal 19 3 2 4" xfId="10162"/>
    <cellStyle name="Normal 19 3 3" xfId="3944"/>
    <cellStyle name="Normal 19 3 3 2" xfId="8107"/>
    <cellStyle name="Normal 19 3 3 2 2" xfId="16461"/>
    <cellStyle name="Normal 19 3 3 3" xfId="12299"/>
    <cellStyle name="Normal 19 3 4" xfId="4934"/>
    <cellStyle name="Normal 19 3 4 2" xfId="13288"/>
    <cellStyle name="Normal 19 3 5" xfId="9126"/>
    <cellStyle name="Normal 19 4" xfId="1295"/>
    <cellStyle name="Normal 19 4 2" xfId="3945"/>
    <cellStyle name="Normal 19 4 2 2" xfId="8108"/>
    <cellStyle name="Normal 19 4 2 2 2" xfId="16462"/>
    <cellStyle name="Normal 19 4 2 3" xfId="12300"/>
    <cellStyle name="Normal 19 4 3" xfId="5458"/>
    <cellStyle name="Normal 19 4 3 2" xfId="13812"/>
    <cellStyle name="Normal 19 4 4" xfId="9650"/>
    <cellStyle name="Normal 19 5" xfId="3946"/>
    <cellStyle name="Normal 19 5 2" xfId="8109"/>
    <cellStyle name="Normal 19 5 2 2" xfId="16463"/>
    <cellStyle name="Normal 19 5 3" xfId="12301"/>
    <cellStyle name="Normal 19 6" xfId="4422"/>
    <cellStyle name="Normal 19 6 2" xfId="12776"/>
    <cellStyle name="Normal 19 7" xfId="8614"/>
    <cellStyle name="Normal 2" xfId="37"/>
    <cellStyle name="Normal 2 2" xfId="198"/>
    <cellStyle name="Normal 2 3" xfId="284"/>
    <cellStyle name="Normal 2 3 2" xfId="797"/>
    <cellStyle name="Normal 2 3 2 2" xfId="1833"/>
    <cellStyle name="Normal 2 3 2 2 2" xfId="3947"/>
    <cellStyle name="Normal 2 3 2 2 2 2" xfId="8110"/>
    <cellStyle name="Normal 2 3 2 2 2 2 2" xfId="16464"/>
    <cellStyle name="Normal 2 3 2 2 2 3" xfId="12302"/>
    <cellStyle name="Normal 2 3 2 2 3" xfId="5996"/>
    <cellStyle name="Normal 2 3 2 2 3 2" xfId="14350"/>
    <cellStyle name="Normal 2 3 2 2 4" xfId="10188"/>
    <cellStyle name="Normal 2 3 2 3" xfId="3948"/>
    <cellStyle name="Normal 2 3 2 3 2" xfId="8111"/>
    <cellStyle name="Normal 2 3 2 3 2 2" xfId="16465"/>
    <cellStyle name="Normal 2 3 2 3 3" xfId="12303"/>
    <cellStyle name="Normal 2 3 2 4" xfId="4960"/>
    <cellStyle name="Normal 2 3 2 4 2" xfId="13314"/>
    <cellStyle name="Normal 2 3 2 5" xfId="9152"/>
    <cellStyle name="Normal 2 3 3" xfId="1321"/>
    <cellStyle name="Normal 2 3 3 2" xfId="3949"/>
    <cellStyle name="Normal 2 3 3 2 2" xfId="8112"/>
    <cellStyle name="Normal 2 3 3 2 2 2" xfId="16466"/>
    <cellStyle name="Normal 2 3 3 2 3" xfId="12304"/>
    <cellStyle name="Normal 2 3 3 3" xfId="5484"/>
    <cellStyle name="Normal 2 3 3 3 2" xfId="13838"/>
    <cellStyle name="Normal 2 3 3 4" xfId="9676"/>
    <cellStyle name="Normal 2 3 4" xfId="3950"/>
    <cellStyle name="Normal 2 3 4 2" xfId="8113"/>
    <cellStyle name="Normal 2 3 4 2 2" xfId="16467"/>
    <cellStyle name="Normal 2 3 4 3" xfId="12305"/>
    <cellStyle name="Normal 2 3 5" xfId="4448"/>
    <cellStyle name="Normal 2 3 5 2" xfId="12802"/>
    <cellStyle name="Normal 2 3 6" xfId="8640"/>
    <cellStyle name="Normal 2 4" xfId="557"/>
    <cellStyle name="Normal 2 4 2" xfId="1593"/>
    <cellStyle name="Normal 2 4 2 2" xfId="3951"/>
    <cellStyle name="Normal 2 4 2 2 2" xfId="8114"/>
    <cellStyle name="Normal 2 4 2 2 2 2" xfId="16468"/>
    <cellStyle name="Normal 2 4 2 2 3" xfId="12306"/>
    <cellStyle name="Normal 2 4 2 3" xfId="5756"/>
    <cellStyle name="Normal 2 4 2 3 2" xfId="14110"/>
    <cellStyle name="Normal 2 4 2 4" xfId="9948"/>
    <cellStyle name="Normal 2 4 3" xfId="3952"/>
    <cellStyle name="Normal 2 4 3 2" xfId="8115"/>
    <cellStyle name="Normal 2 4 3 2 2" xfId="16469"/>
    <cellStyle name="Normal 2 4 3 3" xfId="12307"/>
    <cellStyle name="Normal 2 4 4" xfId="4720"/>
    <cellStyle name="Normal 2 4 4 2" xfId="13074"/>
    <cellStyle name="Normal 2 4 5" xfId="8912"/>
    <cellStyle name="Normal 2 5" xfId="1081"/>
    <cellStyle name="Normal 2 5 2" xfId="3953"/>
    <cellStyle name="Normal 2 5 2 2" xfId="8116"/>
    <cellStyle name="Normal 2 5 2 2 2" xfId="16470"/>
    <cellStyle name="Normal 2 5 2 3" xfId="12308"/>
    <cellStyle name="Normal 2 5 3" xfId="5244"/>
    <cellStyle name="Normal 2 5 3 2" xfId="13598"/>
    <cellStyle name="Normal 2 5 4" xfId="9436"/>
    <cellStyle name="Normal 2 6" xfId="3954"/>
    <cellStyle name="Normal 2 6 2" xfId="8117"/>
    <cellStyle name="Normal 2 6 2 2" xfId="16471"/>
    <cellStyle name="Normal 2 6 3" xfId="12309"/>
    <cellStyle name="Normal 2 7" xfId="4208"/>
    <cellStyle name="Normal 2 7 2" xfId="12562"/>
    <cellStyle name="Normal 2 8" xfId="8400"/>
    <cellStyle name="Normal 20" xfId="512"/>
    <cellStyle name="Normal 20 2" xfId="1025"/>
    <cellStyle name="Normal 20 2 2" xfId="2061"/>
    <cellStyle name="Normal 20 2 2 2" xfId="3955"/>
    <cellStyle name="Normal 20 2 2 2 2" xfId="8118"/>
    <cellStyle name="Normal 20 2 2 2 2 2" xfId="16472"/>
    <cellStyle name="Normal 20 2 2 2 3" xfId="12310"/>
    <cellStyle name="Normal 20 2 2 3" xfId="6224"/>
    <cellStyle name="Normal 20 2 2 3 2" xfId="14578"/>
    <cellStyle name="Normal 20 2 2 4" xfId="10416"/>
    <cellStyle name="Normal 20 2 3" xfId="3956"/>
    <cellStyle name="Normal 20 2 3 2" xfId="8119"/>
    <cellStyle name="Normal 20 2 3 2 2" xfId="16473"/>
    <cellStyle name="Normal 20 2 3 3" xfId="12311"/>
    <cellStyle name="Normal 20 2 4" xfId="5188"/>
    <cellStyle name="Normal 20 2 4 2" xfId="13542"/>
    <cellStyle name="Normal 20 2 5" xfId="9380"/>
    <cellStyle name="Normal 20 3" xfId="1549"/>
    <cellStyle name="Normal 20 3 2" xfId="3957"/>
    <cellStyle name="Normal 20 3 2 2" xfId="8120"/>
    <cellStyle name="Normal 20 3 2 2 2" xfId="16474"/>
    <cellStyle name="Normal 20 3 2 3" xfId="12312"/>
    <cellStyle name="Normal 20 3 3" xfId="5712"/>
    <cellStyle name="Normal 20 3 3 2" xfId="14066"/>
    <cellStyle name="Normal 20 3 4" xfId="9904"/>
    <cellStyle name="Normal 20 4" xfId="3958"/>
    <cellStyle name="Normal 20 4 2" xfId="8121"/>
    <cellStyle name="Normal 20 4 2 2" xfId="16475"/>
    <cellStyle name="Normal 20 4 3" xfId="12313"/>
    <cellStyle name="Normal 20 5" xfId="4676"/>
    <cellStyle name="Normal 20 5 2" xfId="13030"/>
    <cellStyle name="Normal 20 6" xfId="8868"/>
    <cellStyle name="Normal 21" xfId="514"/>
    <cellStyle name="Normal 21 2" xfId="1027"/>
    <cellStyle name="Normal 21 2 2" xfId="2063"/>
    <cellStyle name="Normal 21 2 2 2" xfId="3959"/>
    <cellStyle name="Normal 21 2 2 2 2" xfId="8122"/>
    <cellStyle name="Normal 21 2 2 2 2 2" xfId="16476"/>
    <cellStyle name="Normal 21 2 2 2 3" xfId="12314"/>
    <cellStyle name="Normal 21 2 2 3" xfId="6226"/>
    <cellStyle name="Normal 21 2 2 3 2" xfId="14580"/>
    <cellStyle name="Normal 21 2 2 4" xfId="10418"/>
    <cellStyle name="Normal 21 2 3" xfId="3960"/>
    <cellStyle name="Normal 21 2 3 2" xfId="8123"/>
    <cellStyle name="Normal 21 2 3 2 2" xfId="16477"/>
    <cellStyle name="Normal 21 2 3 3" xfId="12315"/>
    <cellStyle name="Normal 21 2 4" xfId="5190"/>
    <cellStyle name="Normal 21 2 4 2" xfId="13544"/>
    <cellStyle name="Normal 21 2 5" xfId="9382"/>
    <cellStyle name="Normal 21 3" xfId="1551"/>
    <cellStyle name="Normal 21 3 2" xfId="3961"/>
    <cellStyle name="Normal 21 3 2 2" xfId="8124"/>
    <cellStyle name="Normal 21 3 2 2 2" xfId="16478"/>
    <cellStyle name="Normal 21 3 2 3" xfId="12316"/>
    <cellStyle name="Normal 21 3 3" xfId="5714"/>
    <cellStyle name="Normal 21 3 3 2" xfId="14068"/>
    <cellStyle name="Normal 21 3 4" xfId="9906"/>
    <cellStyle name="Normal 21 4" xfId="3962"/>
    <cellStyle name="Normal 21 4 2" xfId="8125"/>
    <cellStyle name="Normal 21 4 2 2" xfId="16479"/>
    <cellStyle name="Normal 21 4 3" xfId="12317"/>
    <cellStyle name="Normal 21 5" xfId="4678"/>
    <cellStyle name="Normal 21 5 2" xfId="13032"/>
    <cellStyle name="Normal 21 6" xfId="8870"/>
    <cellStyle name="Normal 22" xfId="528"/>
    <cellStyle name="Normal 22 2" xfId="1041"/>
    <cellStyle name="Normal 22 2 2" xfId="2077"/>
    <cellStyle name="Normal 22 2 2 2" xfId="3963"/>
    <cellStyle name="Normal 22 2 2 2 2" xfId="8126"/>
    <cellStyle name="Normal 22 2 2 2 2 2" xfId="16480"/>
    <cellStyle name="Normal 22 2 2 2 3" xfId="12318"/>
    <cellStyle name="Normal 22 2 2 3" xfId="6240"/>
    <cellStyle name="Normal 22 2 2 3 2" xfId="14594"/>
    <cellStyle name="Normal 22 2 2 4" xfId="10432"/>
    <cellStyle name="Normal 22 2 3" xfId="3964"/>
    <cellStyle name="Normal 22 2 3 2" xfId="8127"/>
    <cellStyle name="Normal 22 2 3 2 2" xfId="16481"/>
    <cellStyle name="Normal 22 2 3 3" xfId="12319"/>
    <cellStyle name="Normal 22 2 4" xfId="5204"/>
    <cellStyle name="Normal 22 2 4 2" xfId="13558"/>
    <cellStyle name="Normal 22 2 5" xfId="9396"/>
    <cellStyle name="Normal 22 3" xfId="1565"/>
    <cellStyle name="Normal 22 3 2" xfId="3965"/>
    <cellStyle name="Normal 22 3 2 2" xfId="8128"/>
    <cellStyle name="Normal 22 3 2 2 2" xfId="16482"/>
    <cellStyle name="Normal 22 3 2 3" xfId="12320"/>
    <cellStyle name="Normal 22 3 3" xfId="5728"/>
    <cellStyle name="Normal 22 3 3 2" xfId="14082"/>
    <cellStyle name="Normal 22 3 4" xfId="9920"/>
    <cellStyle name="Normal 22 4" xfId="3966"/>
    <cellStyle name="Normal 22 4 2" xfId="8129"/>
    <cellStyle name="Normal 22 4 2 2" xfId="16483"/>
    <cellStyle name="Normal 22 4 3" xfId="12321"/>
    <cellStyle name="Normal 22 5" xfId="4692"/>
    <cellStyle name="Normal 22 5 2" xfId="13046"/>
    <cellStyle name="Normal 22 6" xfId="8884"/>
    <cellStyle name="Normal 23" xfId="1055"/>
    <cellStyle name="Normal 23 2" xfId="2091"/>
    <cellStyle name="Normal 23 2 2" xfId="3967"/>
    <cellStyle name="Normal 23 2 2 2" xfId="8130"/>
    <cellStyle name="Normal 23 2 2 2 2" xfId="16484"/>
    <cellStyle name="Normal 23 2 2 3" xfId="12322"/>
    <cellStyle name="Normal 23 2 3" xfId="6254"/>
    <cellStyle name="Normal 23 2 3 2" xfId="14608"/>
    <cellStyle name="Normal 23 2 4" xfId="10446"/>
    <cellStyle name="Normal 23 3" xfId="3968"/>
    <cellStyle name="Normal 23 3 2" xfId="8131"/>
    <cellStyle name="Normal 23 3 2 2" xfId="16485"/>
    <cellStyle name="Normal 23 3 3" xfId="12323"/>
    <cellStyle name="Normal 23 4" xfId="5218"/>
    <cellStyle name="Normal 23 4 2" xfId="13572"/>
    <cellStyle name="Normal 23 5" xfId="9410"/>
    <cellStyle name="Normal 24" xfId="556"/>
    <cellStyle name="Normal 25" xfId="542"/>
    <cellStyle name="Normal 25 2" xfId="1579"/>
    <cellStyle name="Normal 25 2 2" xfId="3969"/>
    <cellStyle name="Normal 25 2 2 2" xfId="8132"/>
    <cellStyle name="Normal 25 2 2 2 2" xfId="16486"/>
    <cellStyle name="Normal 25 2 2 3" xfId="12324"/>
    <cellStyle name="Normal 25 2 3" xfId="5742"/>
    <cellStyle name="Normal 25 2 3 2" xfId="14096"/>
    <cellStyle name="Normal 25 2 4" xfId="9934"/>
    <cellStyle name="Normal 25 3" xfId="3970"/>
    <cellStyle name="Normal 25 3 2" xfId="8133"/>
    <cellStyle name="Normal 25 3 2 2" xfId="16487"/>
    <cellStyle name="Normal 25 3 3" xfId="12325"/>
    <cellStyle name="Normal 25 4" xfId="4706"/>
    <cellStyle name="Normal 25 4 2" xfId="13060"/>
    <cellStyle name="Normal 25 5" xfId="8898"/>
    <cellStyle name="Normal 26" xfId="2105"/>
    <cellStyle name="Normal 26 2" xfId="6268"/>
    <cellStyle name="Normal 26 2 2" xfId="14622"/>
    <cellStyle name="Normal 26 3" xfId="10460"/>
    <cellStyle name="Normal 27" xfId="4180"/>
    <cellStyle name="Normal 27 2" xfId="8343"/>
    <cellStyle name="Normal 27 2 2" xfId="16697"/>
    <cellStyle name="Normal 27 3" xfId="12535"/>
    <cellStyle name="Normal 28" xfId="4207"/>
    <cellStyle name="Normal 29" xfId="4194"/>
    <cellStyle name="Normal 29 2" xfId="12549"/>
    <cellStyle name="Normal 3" xfId="43"/>
    <cellStyle name="Normal 3 2" xfId="286"/>
    <cellStyle name="Normal 3 2 2" xfId="799"/>
    <cellStyle name="Normal 3 2 2 2" xfId="1835"/>
    <cellStyle name="Normal 3 2 2 2 2" xfId="3971"/>
    <cellStyle name="Normal 3 2 2 2 2 2" xfId="8134"/>
    <cellStyle name="Normal 3 2 2 2 2 2 2" xfId="16488"/>
    <cellStyle name="Normal 3 2 2 2 2 3" xfId="12326"/>
    <cellStyle name="Normal 3 2 2 2 3" xfId="5998"/>
    <cellStyle name="Normal 3 2 2 2 3 2" xfId="14352"/>
    <cellStyle name="Normal 3 2 2 2 4" xfId="10190"/>
    <cellStyle name="Normal 3 2 2 3" xfId="3972"/>
    <cellStyle name="Normal 3 2 2 3 2" xfId="8135"/>
    <cellStyle name="Normal 3 2 2 3 2 2" xfId="16489"/>
    <cellStyle name="Normal 3 2 2 3 3" xfId="12327"/>
    <cellStyle name="Normal 3 2 2 4" xfId="4962"/>
    <cellStyle name="Normal 3 2 2 4 2" xfId="13316"/>
    <cellStyle name="Normal 3 2 2 5" xfId="9154"/>
    <cellStyle name="Normal 3 2 3" xfId="1323"/>
    <cellStyle name="Normal 3 2 3 2" xfId="3973"/>
    <cellStyle name="Normal 3 2 3 2 2" xfId="8136"/>
    <cellStyle name="Normal 3 2 3 2 2 2" xfId="16490"/>
    <cellStyle name="Normal 3 2 3 2 3" xfId="12328"/>
    <cellStyle name="Normal 3 2 3 3" xfId="5486"/>
    <cellStyle name="Normal 3 2 3 3 2" xfId="13840"/>
    <cellStyle name="Normal 3 2 3 4" xfId="9678"/>
    <cellStyle name="Normal 3 2 4" xfId="3974"/>
    <cellStyle name="Normal 3 2 4 2" xfId="8137"/>
    <cellStyle name="Normal 3 2 4 2 2" xfId="16491"/>
    <cellStyle name="Normal 3 2 4 3" xfId="12329"/>
    <cellStyle name="Normal 3 2 5" xfId="4450"/>
    <cellStyle name="Normal 3 2 5 2" xfId="12804"/>
    <cellStyle name="Normal 3 2 6" xfId="8642"/>
    <cellStyle name="Normal 3 3" xfId="559"/>
    <cellStyle name="Normal 3 3 2" xfId="1595"/>
    <cellStyle name="Normal 3 3 2 2" xfId="3975"/>
    <cellStyle name="Normal 3 3 2 2 2" xfId="8138"/>
    <cellStyle name="Normal 3 3 2 2 2 2" xfId="16492"/>
    <cellStyle name="Normal 3 3 2 2 3" xfId="12330"/>
    <cellStyle name="Normal 3 3 2 3" xfId="5758"/>
    <cellStyle name="Normal 3 3 2 3 2" xfId="14112"/>
    <cellStyle name="Normal 3 3 2 4" xfId="9950"/>
    <cellStyle name="Normal 3 3 3" xfId="3976"/>
    <cellStyle name="Normal 3 3 3 2" xfId="8139"/>
    <cellStyle name="Normal 3 3 3 2 2" xfId="16493"/>
    <cellStyle name="Normal 3 3 3 3" xfId="12331"/>
    <cellStyle name="Normal 3 3 4" xfId="4722"/>
    <cellStyle name="Normal 3 3 4 2" xfId="13076"/>
    <cellStyle name="Normal 3 3 5" xfId="8914"/>
    <cellStyle name="Normal 3 4" xfId="1083"/>
    <cellStyle name="Normal 3 4 2" xfId="3977"/>
    <cellStyle name="Normal 3 4 2 2" xfId="8140"/>
    <cellStyle name="Normal 3 4 2 2 2" xfId="16494"/>
    <cellStyle name="Normal 3 4 2 3" xfId="12332"/>
    <cellStyle name="Normal 3 4 3" xfId="5246"/>
    <cellStyle name="Normal 3 4 3 2" xfId="13600"/>
    <cellStyle name="Normal 3 4 4" xfId="9438"/>
    <cellStyle name="Normal 3 5" xfId="3978"/>
    <cellStyle name="Normal 3 5 2" xfId="8141"/>
    <cellStyle name="Normal 3 5 2 2" xfId="16495"/>
    <cellStyle name="Normal 3 5 3" xfId="12333"/>
    <cellStyle name="Normal 3 6" xfId="4210"/>
    <cellStyle name="Normal 3 6 2" xfId="12564"/>
    <cellStyle name="Normal 3 7" xfId="8402"/>
    <cellStyle name="Normal 30" xfId="8357"/>
    <cellStyle name="Normal 30 2" xfId="16711"/>
    <cellStyle name="Normal 31" xfId="8371"/>
    <cellStyle name="Normal 31 2" xfId="16725"/>
    <cellStyle name="Normal 32" xfId="8399"/>
    <cellStyle name="Normal 33" xfId="8385"/>
    <cellStyle name="Normal 34" xfId="16739"/>
    <cellStyle name="Normal 4" xfId="57"/>
    <cellStyle name="Normal 4 2" xfId="300"/>
    <cellStyle name="Normal 4 2 2" xfId="813"/>
    <cellStyle name="Normal 4 2 2 2" xfId="1849"/>
    <cellStyle name="Normal 4 2 2 2 2" xfId="3979"/>
    <cellStyle name="Normal 4 2 2 2 2 2" xfId="8142"/>
    <cellStyle name="Normal 4 2 2 2 2 2 2" xfId="16496"/>
    <cellStyle name="Normal 4 2 2 2 2 3" xfId="12334"/>
    <cellStyle name="Normal 4 2 2 2 3" xfId="6012"/>
    <cellStyle name="Normal 4 2 2 2 3 2" xfId="14366"/>
    <cellStyle name="Normal 4 2 2 2 4" xfId="10204"/>
    <cellStyle name="Normal 4 2 2 3" xfId="3980"/>
    <cellStyle name="Normal 4 2 2 3 2" xfId="8143"/>
    <cellStyle name="Normal 4 2 2 3 2 2" xfId="16497"/>
    <cellStyle name="Normal 4 2 2 3 3" xfId="12335"/>
    <cellStyle name="Normal 4 2 2 4" xfId="4976"/>
    <cellStyle name="Normal 4 2 2 4 2" xfId="13330"/>
    <cellStyle name="Normal 4 2 2 5" xfId="9168"/>
    <cellStyle name="Normal 4 2 3" xfId="1337"/>
    <cellStyle name="Normal 4 2 3 2" xfId="3981"/>
    <cellStyle name="Normal 4 2 3 2 2" xfId="8144"/>
    <cellStyle name="Normal 4 2 3 2 2 2" xfId="16498"/>
    <cellStyle name="Normal 4 2 3 2 3" xfId="12336"/>
    <cellStyle name="Normal 4 2 3 3" xfId="5500"/>
    <cellStyle name="Normal 4 2 3 3 2" xfId="13854"/>
    <cellStyle name="Normal 4 2 3 4" xfId="9692"/>
    <cellStyle name="Normal 4 2 4" xfId="3982"/>
    <cellStyle name="Normal 4 2 4 2" xfId="8145"/>
    <cellStyle name="Normal 4 2 4 2 2" xfId="16499"/>
    <cellStyle name="Normal 4 2 4 3" xfId="12337"/>
    <cellStyle name="Normal 4 2 5" xfId="4464"/>
    <cellStyle name="Normal 4 2 5 2" xfId="12818"/>
    <cellStyle name="Normal 4 2 6" xfId="8656"/>
    <cellStyle name="Normal 4 3" xfId="573"/>
    <cellStyle name="Normal 4 3 2" xfId="1609"/>
    <cellStyle name="Normal 4 3 2 2" xfId="3983"/>
    <cellStyle name="Normal 4 3 2 2 2" xfId="8146"/>
    <cellStyle name="Normal 4 3 2 2 2 2" xfId="16500"/>
    <cellStyle name="Normal 4 3 2 2 3" xfId="12338"/>
    <cellStyle name="Normal 4 3 2 3" xfId="5772"/>
    <cellStyle name="Normal 4 3 2 3 2" xfId="14126"/>
    <cellStyle name="Normal 4 3 2 4" xfId="9964"/>
    <cellStyle name="Normal 4 3 3" xfId="3984"/>
    <cellStyle name="Normal 4 3 3 2" xfId="8147"/>
    <cellStyle name="Normal 4 3 3 2 2" xfId="16501"/>
    <cellStyle name="Normal 4 3 3 3" xfId="12339"/>
    <cellStyle name="Normal 4 3 4" xfId="3985"/>
    <cellStyle name="Normal 4 3 4 2" xfId="8148"/>
    <cellStyle name="Normal 4 3 4 2 2" xfId="16502"/>
    <cellStyle name="Normal 4 3 4 3" xfId="12340"/>
    <cellStyle name="Normal 4 3 5" xfId="4736"/>
    <cellStyle name="Normal 4 3 5 2" xfId="13090"/>
    <cellStyle name="Normal 4 3 6" xfId="8928"/>
    <cellStyle name="Normal 4 4" xfId="1097"/>
    <cellStyle name="Normal 4 4 2" xfId="3986"/>
    <cellStyle name="Normal 4 4 2 2" xfId="8149"/>
    <cellStyle name="Normal 4 4 2 2 2" xfId="16503"/>
    <cellStyle name="Normal 4 4 2 3" xfId="12341"/>
    <cellStyle name="Normal 4 4 3" xfId="5260"/>
    <cellStyle name="Normal 4 4 3 2" xfId="13614"/>
    <cellStyle name="Normal 4 4 4" xfId="9452"/>
    <cellStyle name="Normal 4 5" xfId="3987"/>
    <cellStyle name="Normal 4 5 2" xfId="8150"/>
    <cellStyle name="Normal 4 5 2 2" xfId="16504"/>
    <cellStyle name="Normal 4 5 3" xfId="12342"/>
    <cellStyle name="Normal 4 6" xfId="4224"/>
    <cellStyle name="Normal 4 6 2" xfId="12578"/>
    <cellStyle name="Normal 4 7" xfId="8416"/>
    <cellStyle name="Normal 5" xfId="71"/>
    <cellStyle name="Normal 5 2" xfId="314"/>
    <cellStyle name="Normal 5 2 2" xfId="827"/>
    <cellStyle name="Normal 5 2 2 2" xfId="1863"/>
    <cellStyle name="Normal 5 2 2 2 2" xfId="3988"/>
    <cellStyle name="Normal 5 2 2 2 2 2" xfId="8151"/>
    <cellStyle name="Normal 5 2 2 2 2 2 2" xfId="16505"/>
    <cellStyle name="Normal 5 2 2 2 2 3" xfId="12343"/>
    <cellStyle name="Normal 5 2 2 2 3" xfId="6026"/>
    <cellStyle name="Normal 5 2 2 2 3 2" xfId="14380"/>
    <cellStyle name="Normal 5 2 2 2 4" xfId="10218"/>
    <cellStyle name="Normal 5 2 2 3" xfId="3989"/>
    <cellStyle name="Normal 5 2 2 3 2" xfId="8152"/>
    <cellStyle name="Normal 5 2 2 3 2 2" xfId="16506"/>
    <cellStyle name="Normal 5 2 2 3 3" xfId="12344"/>
    <cellStyle name="Normal 5 2 2 4" xfId="4990"/>
    <cellStyle name="Normal 5 2 2 4 2" xfId="13344"/>
    <cellStyle name="Normal 5 2 2 5" xfId="9182"/>
    <cellStyle name="Normal 5 2 3" xfId="1351"/>
    <cellStyle name="Normal 5 2 3 2" xfId="3990"/>
    <cellStyle name="Normal 5 2 3 2 2" xfId="8153"/>
    <cellStyle name="Normal 5 2 3 2 2 2" xfId="16507"/>
    <cellStyle name="Normal 5 2 3 2 3" xfId="12345"/>
    <cellStyle name="Normal 5 2 3 3" xfId="5514"/>
    <cellStyle name="Normal 5 2 3 3 2" xfId="13868"/>
    <cellStyle name="Normal 5 2 3 4" xfId="9706"/>
    <cellStyle name="Normal 5 2 4" xfId="3991"/>
    <cellStyle name="Normal 5 2 4 2" xfId="8154"/>
    <cellStyle name="Normal 5 2 4 2 2" xfId="16508"/>
    <cellStyle name="Normal 5 2 4 3" xfId="12346"/>
    <cellStyle name="Normal 5 2 5" xfId="4478"/>
    <cellStyle name="Normal 5 2 5 2" xfId="12832"/>
    <cellStyle name="Normal 5 2 6" xfId="8670"/>
    <cellStyle name="Normal 5 3" xfId="587"/>
    <cellStyle name="Normal 5 3 2" xfId="1623"/>
    <cellStyle name="Normal 5 3 2 2" xfId="3992"/>
    <cellStyle name="Normal 5 3 2 2 2" xfId="8155"/>
    <cellStyle name="Normal 5 3 2 2 2 2" xfId="16509"/>
    <cellStyle name="Normal 5 3 2 2 3" xfId="12347"/>
    <cellStyle name="Normal 5 3 2 3" xfId="5786"/>
    <cellStyle name="Normal 5 3 2 3 2" xfId="14140"/>
    <cellStyle name="Normal 5 3 2 4" xfId="9978"/>
    <cellStyle name="Normal 5 3 3" xfId="3993"/>
    <cellStyle name="Normal 5 3 3 2" xfId="8156"/>
    <cellStyle name="Normal 5 3 3 2 2" xfId="16510"/>
    <cellStyle name="Normal 5 3 3 3" xfId="12348"/>
    <cellStyle name="Normal 5 3 4" xfId="4750"/>
    <cellStyle name="Normal 5 3 4 2" xfId="13104"/>
    <cellStyle name="Normal 5 3 5" xfId="8942"/>
    <cellStyle name="Normal 5 4" xfId="1111"/>
    <cellStyle name="Normal 5 4 2" xfId="3994"/>
    <cellStyle name="Normal 5 4 2 2" xfId="8157"/>
    <cellStyle name="Normal 5 4 2 2 2" xfId="16511"/>
    <cellStyle name="Normal 5 4 2 3" xfId="12349"/>
    <cellStyle name="Normal 5 4 3" xfId="5274"/>
    <cellStyle name="Normal 5 4 3 2" xfId="13628"/>
    <cellStyle name="Normal 5 4 4" xfId="9466"/>
    <cellStyle name="Normal 5 5" xfId="3995"/>
    <cellStyle name="Normal 5 5 2" xfId="8158"/>
    <cellStyle name="Normal 5 5 2 2" xfId="16512"/>
    <cellStyle name="Normal 5 5 3" xfId="12350"/>
    <cellStyle name="Normal 5 6" xfId="4238"/>
    <cellStyle name="Normal 5 6 2" xfId="12592"/>
    <cellStyle name="Normal 5 7" xfId="8430"/>
    <cellStyle name="Normal 5 8" xfId="16740"/>
    <cellStyle name="Normal 6" xfId="85"/>
    <cellStyle name="Normal 6 2" xfId="328"/>
    <cellStyle name="Normal 6 2 2" xfId="841"/>
    <cellStyle name="Normal 6 2 2 2" xfId="1877"/>
    <cellStyle name="Normal 6 2 2 2 2" xfId="3996"/>
    <cellStyle name="Normal 6 2 2 2 2 2" xfId="8159"/>
    <cellStyle name="Normal 6 2 2 2 2 2 2" xfId="16513"/>
    <cellStyle name="Normal 6 2 2 2 2 3" xfId="12351"/>
    <cellStyle name="Normal 6 2 2 2 3" xfId="6040"/>
    <cellStyle name="Normal 6 2 2 2 3 2" xfId="14394"/>
    <cellStyle name="Normal 6 2 2 2 4" xfId="10232"/>
    <cellStyle name="Normal 6 2 2 3" xfId="3997"/>
    <cellStyle name="Normal 6 2 2 3 2" xfId="8160"/>
    <cellStyle name="Normal 6 2 2 3 2 2" xfId="16514"/>
    <cellStyle name="Normal 6 2 2 3 3" xfId="12352"/>
    <cellStyle name="Normal 6 2 2 4" xfId="5004"/>
    <cellStyle name="Normal 6 2 2 4 2" xfId="13358"/>
    <cellStyle name="Normal 6 2 2 5" xfId="9196"/>
    <cellStyle name="Normal 6 2 3" xfId="1365"/>
    <cellStyle name="Normal 6 2 3 2" xfId="3998"/>
    <cellStyle name="Normal 6 2 3 2 2" xfId="8161"/>
    <cellStyle name="Normal 6 2 3 2 2 2" xfId="16515"/>
    <cellStyle name="Normal 6 2 3 2 3" xfId="12353"/>
    <cellStyle name="Normal 6 2 3 3" xfId="5528"/>
    <cellStyle name="Normal 6 2 3 3 2" xfId="13882"/>
    <cellStyle name="Normal 6 2 3 4" xfId="9720"/>
    <cellStyle name="Normal 6 2 4" xfId="3999"/>
    <cellStyle name="Normal 6 2 4 2" xfId="8162"/>
    <cellStyle name="Normal 6 2 4 2 2" xfId="16516"/>
    <cellStyle name="Normal 6 2 4 3" xfId="12354"/>
    <cellStyle name="Normal 6 2 5" xfId="4492"/>
    <cellStyle name="Normal 6 2 5 2" xfId="12846"/>
    <cellStyle name="Normal 6 2 6" xfId="8684"/>
    <cellStyle name="Normal 6 3" xfId="601"/>
    <cellStyle name="Normal 6 3 2" xfId="1637"/>
    <cellStyle name="Normal 6 3 2 2" xfId="4000"/>
    <cellStyle name="Normal 6 3 2 2 2" xfId="8163"/>
    <cellStyle name="Normal 6 3 2 2 2 2" xfId="16517"/>
    <cellStyle name="Normal 6 3 2 2 3" xfId="12355"/>
    <cellStyle name="Normal 6 3 2 3" xfId="5800"/>
    <cellStyle name="Normal 6 3 2 3 2" xfId="14154"/>
    <cellStyle name="Normal 6 3 2 4" xfId="9992"/>
    <cellStyle name="Normal 6 3 3" xfId="4001"/>
    <cellStyle name="Normal 6 3 3 2" xfId="8164"/>
    <cellStyle name="Normal 6 3 3 2 2" xfId="16518"/>
    <cellStyle name="Normal 6 3 3 3" xfId="12356"/>
    <cellStyle name="Normal 6 3 4" xfId="4764"/>
    <cellStyle name="Normal 6 3 4 2" xfId="13118"/>
    <cellStyle name="Normal 6 3 5" xfId="8956"/>
    <cellStyle name="Normal 6 4" xfId="1125"/>
    <cellStyle name="Normal 6 4 2" xfId="4002"/>
    <cellStyle name="Normal 6 4 2 2" xfId="8165"/>
    <cellStyle name="Normal 6 4 2 2 2" xfId="16519"/>
    <cellStyle name="Normal 6 4 2 3" xfId="12357"/>
    <cellStyle name="Normal 6 4 3" xfId="5288"/>
    <cellStyle name="Normal 6 4 3 2" xfId="13642"/>
    <cellStyle name="Normal 6 4 4" xfId="9480"/>
    <cellStyle name="Normal 6 5" xfId="4003"/>
    <cellStyle name="Normal 6 5 2" xfId="8166"/>
    <cellStyle name="Normal 6 5 2 2" xfId="16520"/>
    <cellStyle name="Normal 6 5 3" xfId="12358"/>
    <cellStyle name="Normal 6 6" xfId="4252"/>
    <cellStyle name="Normal 6 6 2" xfId="12606"/>
    <cellStyle name="Normal 6 7" xfId="8444"/>
    <cellStyle name="Normal 7" xfId="99"/>
    <cellStyle name="Normal 7 2" xfId="342"/>
    <cellStyle name="Normal 7 2 2" xfId="855"/>
    <cellStyle name="Normal 7 2 2 2" xfId="1891"/>
    <cellStyle name="Normal 7 2 2 2 2" xfId="4004"/>
    <cellStyle name="Normal 7 2 2 2 2 2" xfId="8167"/>
    <cellStyle name="Normal 7 2 2 2 2 2 2" xfId="16521"/>
    <cellStyle name="Normal 7 2 2 2 2 3" xfId="12359"/>
    <cellStyle name="Normal 7 2 2 2 3" xfId="6054"/>
    <cellStyle name="Normal 7 2 2 2 3 2" xfId="14408"/>
    <cellStyle name="Normal 7 2 2 2 4" xfId="10246"/>
    <cellStyle name="Normal 7 2 2 3" xfId="4005"/>
    <cellStyle name="Normal 7 2 2 3 2" xfId="8168"/>
    <cellStyle name="Normal 7 2 2 3 2 2" xfId="16522"/>
    <cellStyle name="Normal 7 2 2 3 3" xfId="12360"/>
    <cellStyle name="Normal 7 2 2 4" xfId="5018"/>
    <cellStyle name="Normal 7 2 2 4 2" xfId="13372"/>
    <cellStyle name="Normal 7 2 2 5" xfId="9210"/>
    <cellStyle name="Normal 7 2 3" xfId="1379"/>
    <cellStyle name="Normal 7 2 3 2" xfId="4006"/>
    <cellStyle name="Normal 7 2 3 2 2" xfId="8169"/>
    <cellStyle name="Normal 7 2 3 2 2 2" xfId="16523"/>
    <cellStyle name="Normal 7 2 3 2 3" xfId="12361"/>
    <cellStyle name="Normal 7 2 3 3" xfId="5542"/>
    <cellStyle name="Normal 7 2 3 3 2" xfId="13896"/>
    <cellStyle name="Normal 7 2 3 4" xfId="9734"/>
    <cellStyle name="Normal 7 2 4" xfId="4007"/>
    <cellStyle name="Normal 7 2 4 2" xfId="8170"/>
    <cellStyle name="Normal 7 2 4 2 2" xfId="16524"/>
    <cellStyle name="Normal 7 2 4 3" xfId="12362"/>
    <cellStyle name="Normal 7 2 5" xfId="4506"/>
    <cellStyle name="Normal 7 2 5 2" xfId="12860"/>
    <cellStyle name="Normal 7 2 6" xfId="8698"/>
    <cellStyle name="Normal 7 3" xfId="615"/>
    <cellStyle name="Normal 7 3 2" xfId="1651"/>
    <cellStyle name="Normal 7 3 2 2" xfId="4008"/>
    <cellStyle name="Normal 7 3 2 2 2" xfId="8171"/>
    <cellStyle name="Normal 7 3 2 2 2 2" xfId="16525"/>
    <cellStyle name="Normal 7 3 2 2 3" xfId="12363"/>
    <cellStyle name="Normal 7 3 2 3" xfId="5814"/>
    <cellStyle name="Normal 7 3 2 3 2" xfId="14168"/>
    <cellStyle name="Normal 7 3 2 4" xfId="10006"/>
    <cellStyle name="Normal 7 3 3" xfId="4009"/>
    <cellStyle name="Normal 7 3 3 2" xfId="8172"/>
    <cellStyle name="Normal 7 3 3 2 2" xfId="16526"/>
    <cellStyle name="Normal 7 3 3 3" xfId="12364"/>
    <cellStyle name="Normal 7 3 4" xfId="4778"/>
    <cellStyle name="Normal 7 3 4 2" xfId="13132"/>
    <cellStyle name="Normal 7 3 5" xfId="8970"/>
    <cellStyle name="Normal 7 4" xfId="1139"/>
    <cellStyle name="Normal 7 4 2" xfId="4010"/>
    <cellStyle name="Normal 7 4 2 2" xfId="8173"/>
    <cellStyle name="Normal 7 4 2 2 2" xfId="16527"/>
    <cellStyle name="Normal 7 4 2 3" xfId="12365"/>
    <cellStyle name="Normal 7 4 3" xfId="5302"/>
    <cellStyle name="Normal 7 4 3 2" xfId="13656"/>
    <cellStyle name="Normal 7 4 4" xfId="9494"/>
    <cellStyle name="Normal 7 5" xfId="4011"/>
    <cellStyle name="Normal 7 5 2" xfId="8174"/>
    <cellStyle name="Normal 7 5 2 2" xfId="16528"/>
    <cellStyle name="Normal 7 5 3" xfId="12366"/>
    <cellStyle name="Normal 7 6" xfId="4266"/>
    <cellStyle name="Normal 7 6 2" xfId="12620"/>
    <cellStyle name="Normal 7 7" xfId="8458"/>
    <cellStyle name="Normal 8" xfId="113"/>
    <cellStyle name="Normal 8 2" xfId="356"/>
    <cellStyle name="Normal 8 2 2" xfId="869"/>
    <cellStyle name="Normal 8 2 2 2" xfId="1905"/>
    <cellStyle name="Normal 8 2 2 2 2" xfId="4012"/>
    <cellStyle name="Normal 8 2 2 2 2 2" xfId="8175"/>
    <cellStyle name="Normal 8 2 2 2 2 2 2" xfId="16529"/>
    <cellStyle name="Normal 8 2 2 2 2 3" xfId="12367"/>
    <cellStyle name="Normal 8 2 2 2 3" xfId="6068"/>
    <cellStyle name="Normal 8 2 2 2 3 2" xfId="14422"/>
    <cellStyle name="Normal 8 2 2 2 4" xfId="10260"/>
    <cellStyle name="Normal 8 2 2 3" xfId="4013"/>
    <cellStyle name="Normal 8 2 2 3 2" xfId="8176"/>
    <cellStyle name="Normal 8 2 2 3 2 2" xfId="16530"/>
    <cellStyle name="Normal 8 2 2 3 3" xfId="12368"/>
    <cellStyle name="Normal 8 2 2 4" xfId="5032"/>
    <cellStyle name="Normal 8 2 2 4 2" xfId="13386"/>
    <cellStyle name="Normal 8 2 2 5" xfId="9224"/>
    <cellStyle name="Normal 8 2 3" xfId="1393"/>
    <cellStyle name="Normal 8 2 3 2" xfId="4014"/>
    <cellStyle name="Normal 8 2 3 2 2" xfId="8177"/>
    <cellStyle name="Normal 8 2 3 2 2 2" xfId="16531"/>
    <cellStyle name="Normal 8 2 3 2 3" xfId="12369"/>
    <cellStyle name="Normal 8 2 3 3" xfId="5556"/>
    <cellStyle name="Normal 8 2 3 3 2" xfId="13910"/>
    <cellStyle name="Normal 8 2 3 4" xfId="9748"/>
    <cellStyle name="Normal 8 2 4" xfId="4015"/>
    <cellStyle name="Normal 8 2 4 2" xfId="8178"/>
    <cellStyle name="Normal 8 2 4 2 2" xfId="16532"/>
    <cellStyle name="Normal 8 2 4 3" xfId="12370"/>
    <cellStyle name="Normal 8 2 5" xfId="4520"/>
    <cellStyle name="Normal 8 2 5 2" xfId="12874"/>
    <cellStyle name="Normal 8 2 6" xfId="8712"/>
    <cellStyle name="Normal 8 3" xfId="629"/>
    <cellStyle name="Normal 8 3 2" xfId="1665"/>
    <cellStyle name="Normal 8 3 2 2" xfId="4016"/>
    <cellStyle name="Normal 8 3 2 2 2" xfId="8179"/>
    <cellStyle name="Normal 8 3 2 2 2 2" xfId="16533"/>
    <cellStyle name="Normal 8 3 2 2 3" xfId="12371"/>
    <cellStyle name="Normal 8 3 2 3" xfId="5828"/>
    <cellStyle name="Normal 8 3 2 3 2" xfId="14182"/>
    <cellStyle name="Normal 8 3 2 4" xfId="10020"/>
    <cellStyle name="Normal 8 3 3" xfId="4017"/>
    <cellStyle name="Normal 8 3 3 2" xfId="8180"/>
    <cellStyle name="Normal 8 3 3 2 2" xfId="16534"/>
    <cellStyle name="Normal 8 3 3 3" xfId="12372"/>
    <cellStyle name="Normal 8 3 4" xfId="4792"/>
    <cellStyle name="Normal 8 3 4 2" xfId="13146"/>
    <cellStyle name="Normal 8 3 5" xfId="8984"/>
    <cellStyle name="Normal 8 4" xfId="1153"/>
    <cellStyle name="Normal 8 4 2" xfId="4018"/>
    <cellStyle name="Normal 8 4 2 2" xfId="8181"/>
    <cellStyle name="Normal 8 4 2 2 2" xfId="16535"/>
    <cellStyle name="Normal 8 4 2 3" xfId="12373"/>
    <cellStyle name="Normal 8 4 3" xfId="5316"/>
    <cellStyle name="Normal 8 4 3 2" xfId="13670"/>
    <cellStyle name="Normal 8 4 4" xfId="9508"/>
    <cellStyle name="Normal 8 5" xfId="4019"/>
    <cellStyle name="Normal 8 5 2" xfId="8182"/>
    <cellStyle name="Normal 8 5 2 2" xfId="16536"/>
    <cellStyle name="Normal 8 5 3" xfId="12374"/>
    <cellStyle name="Normal 8 6" xfId="4280"/>
    <cellStyle name="Normal 8 6 2" xfId="12634"/>
    <cellStyle name="Normal 8 7" xfId="8472"/>
    <cellStyle name="Normal 9" xfId="127"/>
    <cellStyle name="Normal 9 2" xfId="370"/>
    <cellStyle name="Normal 9 2 2" xfId="883"/>
    <cellStyle name="Normal 9 2 2 2" xfId="1919"/>
    <cellStyle name="Normal 9 2 2 2 2" xfId="4020"/>
    <cellStyle name="Normal 9 2 2 2 2 2" xfId="8183"/>
    <cellStyle name="Normal 9 2 2 2 2 2 2" xfId="16537"/>
    <cellStyle name="Normal 9 2 2 2 2 3" xfId="12375"/>
    <cellStyle name="Normal 9 2 2 2 3" xfId="6082"/>
    <cellStyle name="Normal 9 2 2 2 3 2" xfId="14436"/>
    <cellStyle name="Normal 9 2 2 2 4" xfId="10274"/>
    <cellStyle name="Normal 9 2 2 3" xfId="4021"/>
    <cellStyle name="Normal 9 2 2 3 2" xfId="8184"/>
    <cellStyle name="Normal 9 2 2 3 2 2" xfId="16538"/>
    <cellStyle name="Normal 9 2 2 3 3" xfId="12376"/>
    <cellStyle name="Normal 9 2 2 4" xfId="5046"/>
    <cellStyle name="Normal 9 2 2 4 2" xfId="13400"/>
    <cellStyle name="Normal 9 2 2 5" xfId="9238"/>
    <cellStyle name="Normal 9 2 3" xfId="1407"/>
    <cellStyle name="Normal 9 2 3 2" xfId="4022"/>
    <cellStyle name="Normal 9 2 3 2 2" xfId="8185"/>
    <cellStyle name="Normal 9 2 3 2 2 2" xfId="16539"/>
    <cellStyle name="Normal 9 2 3 2 3" xfId="12377"/>
    <cellStyle name="Normal 9 2 3 3" xfId="5570"/>
    <cellStyle name="Normal 9 2 3 3 2" xfId="13924"/>
    <cellStyle name="Normal 9 2 3 4" xfId="9762"/>
    <cellStyle name="Normal 9 2 4" xfId="4023"/>
    <cellStyle name="Normal 9 2 4 2" xfId="8186"/>
    <cellStyle name="Normal 9 2 4 2 2" xfId="16540"/>
    <cellStyle name="Normal 9 2 4 3" xfId="12378"/>
    <cellStyle name="Normal 9 2 5" xfId="4534"/>
    <cellStyle name="Normal 9 2 5 2" xfId="12888"/>
    <cellStyle name="Normal 9 2 6" xfId="8726"/>
    <cellStyle name="Normal 9 3" xfId="643"/>
    <cellStyle name="Normal 9 3 2" xfId="1679"/>
    <cellStyle name="Normal 9 3 2 2" xfId="4024"/>
    <cellStyle name="Normal 9 3 2 2 2" xfId="8187"/>
    <cellStyle name="Normal 9 3 2 2 2 2" xfId="16541"/>
    <cellStyle name="Normal 9 3 2 2 3" xfId="12379"/>
    <cellStyle name="Normal 9 3 2 3" xfId="5842"/>
    <cellStyle name="Normal 9 3 2 3 2" xfId="14196"/>
    <cellStyle name="Normal 9 3 2 4" xfId="10034"/>
    <cellStyle name="Normal 9 3 3" xfId="4025"/>
    <cellStyle name="Normal 9 3 3 2" xfId="8188"/>
    <cellStyle name="Normal 9 3 3 2 2" xfId="16542"/>
    <cellStyle name="Normal 9 3 3 3" xfId="12380"/>
    <cellStyle name="Normal 9 3 4" xfId="4806"/>
    <cellStyle name="Normal 9 3 4 2" xfId="13160"/>
    <cellStyle name="Normal 9 3 5" xfId="8998"/>
    <cellStyle name="Normal 9 4" xfId="1167"/>
    <cellStyle name="Normal 9 4 2" xfId="4026"/>
    <cellStyle name="Normal 9 4 2 2" xfId="8189"/>
    <cellStyle name="Normal 9 4 2 2 2" xfId="16543"/>
    <cellStyle name="Normal 9 4 2 3" xfId="12381"/>
    <cellStyle name="Normal 9 4 3" xfId="5330"/>
    <cellStyle name="Normal 9 4 3 2" xfId="13684"/>
    <cellStyle name="Normal 9 4 4" xfId="9522"/>
    <cellStyle name="Normal 9 5" xfId="4027"/>
    <cellStyle name="Normal 9 5 2" xfId="8190"/>
    <cellStyle name="Normal 9 5 2 2" xfId="16544"/>
    <cellStyle name="Normal 9 5 3" xfId="12382"/>
    <cellStyle name="Normal 9 6" xfId="4294"/>
    <cellStyle name="Normal 9 6 2" xfId="12648"/>
    <cellStyle name="Normal 9 7" xfId="8486"/>
    <cellStyle name="Note 10" xfId="142"/>
    <cellStyle name="Note 10 2" xfId="385"/>
    <cellStyle name="Note 10 2 2" xfId="898"/>
    <cellStyle name="Note 10 2 2 2" xfId="1934"/>
    <cellStyle name="Note 10 2 2 2 2" xfId="4028"/>
    <cellStyle name="Note 10 2 2 2 2 2" xfId="8191"/>
    <cellStyle name="Note 10 2 2 2 2 2 2" xfId="16545"/>
    <cellStyle name="Note 10 2 2 2 2 3" xfId="12383"/>
    <cellStyle name="Note 10 2 2 2 3" xfId="6097"/>
    <cellStyle name="Note 10 2 2 2 3 2" xfId="14451"/>
    <cellStyle name="Note 10 2 2 2 4" xfId="10289"/>
    <cellStyle name="Note 10 2 2 3" xfId="4029"/>
    <cellStyle name="Note 10 2 2 3 2" xfId="8192"/>
    <cellStyle name="Note 10 2 2 3 2 2" xfId="16546"/>
    <cellStyle name="Note 10 2 2 3 3" xfId="12384"/>
    <cellStyle name="Note 10 2 2 4" xfId="5061"/>
    <cellStyle name="Note 10 2 2 4 2" xfId="13415"/>
    <cellStyle name="Note 10 2 2 5" xfId="9253"/>
    <cellStyle name="Note 10 2 3" xfId="1422"/>
    <cellStyle name="Note 10 2 3 2" xfId="4030"/>
    <cellStyle name="Note 10 2 3 2 2" xfId="8193"/>
    <cellStyle name="Note 10 2 3 2 2 2" xfId="16547"/>
    <cellStyle name="Note 10 2 3 2 3" xfId="12385"/>
    <cellStyle name="Note 10 2 3 3" xfId="5585"/>
    <cellStyle name="Note 10 2 3 3 2" xfId="13939"/>
    <cellStyle name="Note 10 2 3 4" xfId="9777"/>
    <cellStyle name="Note 10 2 4" xfId="4031"/>
    <cellStyle name="Note 10 2 4 2" xfId="8194"/>
    <cellStyle name="Note 10 2 4 2 2" xfId="16548"/>
    <cellStyle name="Note 10 2 4 3" xfId="12386"/>
    <cellStyle name="Note 10 2 5" xfId="4549"/>
    <cellStyle name="Note 10 2 5 2" xfId="12903"/>
    <cellStyle name="Note 10 2 6" xfId="8741"/>
    <cellStyle name="Note 10 3" xfId="658"/>
    <cellStyle name="Note 10 3 2" xfId="1694"/>
    <cellStyle name="Note 10 3 2 2" xfId="4032"/>
    <cellStyle name="Note 10 3 2 2 2" xfId="8195"/>
    <cellStyle name="Note 10 3 2 2 2 2" xfId="16549"/>
    <cellStyle name="Note 10 3 2 2 3" xfId="12387"/>
    <cellStyle name="Note 10 3 2 3" xfId="5857"/>
    <cellStyle name="Note 10 3 2 3 2" xfId="14211"/>
    <cellStyle name="Note 10 3 2 4" xfId="10049"/>
    <cellStyle name="Note 10 3 3" xfId="4033"/>
    <cellStyle name="Note 10 3 3 2" xfId="8196"/>
    <cellStyle name="Note 10 3 3 2 2" xfId="16550"/>
    <cellStyle name="Note 10 3 3 3" xfId="12388"/>
    <cellStyle name="Note 10 3 4" xfId="4821"/>
    <cellStyle name="Note 10 3 4 2" xfId="13175"/>
    <cellStyle name="Note 10 3 5" xfId="9013"/>
    <cellStyle name="Note 10 4" xfId="1182"/>
    <cellStyle name="Note 10 4 2" xfId="4034"/>
    <cellStyle name="Note 10 4 2 2" xfId="8197"/>
    <cellStyle name="Note 10 4 2 2 2" xfId="16551"/>
    <cellStyle name="Note 10 4 2 3" xfId="12389"/>
    <cellStyle name="Note 10 4 3" xfId="5345"/>
    <cellStyle name="Note 10 4 3 2" xfId="13699"/>
    <cellStyle name="Note 10 4 4" xfId="9537"/>
    <cellStyle name="Note 10 5" xfId="4035"/>
    <cellStyle name="Note 10 5 2" xfId="8198"/>
    <cellStyle name="Note 10 5 2 2" xfId="16552"/>
    <cellStyle name="Note 10 5 3" xfId="12390"/>
    <cellStyle name="Note 10 6" xfId="4309"/>
    <cellStyle name="Note 10 6 2" xfId="12663"/>
    <cellStyle name="Note 10 7" xfId="8501"/>
    <cellStyle name="Note 11" xfId="156"/>
    <cellStyle name="Note 11 2" xfId="399"/>
    <cellStyle name="Note 11 2 2" xfId="912"/>
    <cellStyle name="Note 11 2 2 2" xfId="1948"/>
    <cellStyle name="Note 11 2 2 2 2" xfId="4036"/>
    <cellStyle name="Note 11 2 2 2 2 2" xfId="8199"/>
    <cellStyle name="Note 11 2 2 2 2 2 2" xfId="16553"/>
    <cellStyle name="Note 11 2 2 2 2 3" xfId="12391"/>
    <cellStyle name="Note 11 2 2 2 3" xfId="6111"/>
    <cellStyle name="Note 11 2 2 2 3 2" xfId="14465"/>
    <cellStyle name="Note 11 2 2 2 4" xfId="10303"/>
    <cellStyle name="Note 11 2 2 3" xfId="4037"/>
    <cellStyle name="Note 11 2 2 3 2" xfId="8200"/>
    <cellStyle name="Note 11 2 2 3 2 2" xfId="16554"/>
    <cellStyle name="Note 11 2 2 3 3" xfId="12392"/>
    <cellStyle name="Note 11 2 2 4" xfId="5075"/>
    <cellStyle name="Note 11 2 2 4 2" xfId="13429"/>
    <cellStyle name="Note 11 2 2 5" xfId="9267"/>
    <cellStyle name="Note 11 2 3" xfId="1436"/>
    <cellStyle name="Note 11 2 3 2" xfId="4038"/>
    <cellStyle name="Note 11 2 3 2 2" xfId="8201"/>
    <cellStyle name="Note 11 2 3 2 2 2" xfId="16555"/>
    <cellStyle name="Note 11 2 3 2 3" xfId="12393"/>
    <cellStyle name="Note 11 2 3 3" xfId="5599"/>
    <cellStyle name="Note 11 2 3 3 2" xfId="13953"/>
    <cellStyle name="Note 11 2 3 4" xfId="9791"/>
    <cellStyle name="Note 11 2 4" xfId="4039"/>
    <cellStyle name="Note 11 2 4 2" xfId="8202"/>
    <cellStyle name="Note 11 2 4 2 2" xfId="16556"/>
    <cellStyle name="Note 11 2 4 3" xfId="12394"/>
    <cellStyle name="Note 11 2 5" xfId="4563"/>
    <cellStyle name="Note 11 2 5 2" xfId="12917"/>
    <cellStyle name="Note 11 2 6" xfId="8755"/>
    <cellStyle name="Note 11 3" xfId="672"/>
    <cellStyle name="Note 11 3 2" xfId="1708"/>
    <cellStyle name="Note 11 3 2 2" xfId="4040"/>
    <cellStyle name="Note 11 3 2 2 2" xfId="8203"/>
    <cellStyle name="Note 11 3 2 2 2 2" xfId="16557"/>
    <cellStyle name="Note 11 3 2 2 3" xfId="12395"/>
    <cellStyle name="Note 11 3 2 3" xfId="5871"/>
    <cellStyle name="Note 11 3 2 3 2" xfId="14225"/>
    <cellStyle name="Note 11 3 2 4" xfId="10063"/>
    <cellStyle name="Note 11 3 3" xfId="4041"/>
    <cellStyle name="Note 11 3 3 2" xfId="8204"/>
    <cellStyle name="Note 11 3 3 2 2" xfId="16558"/>
    <cellStyle name="Note 11 3 3 3" xfId="12396"/>
    <cellStyle name="Note 11 3 4" xfId="4835"/>
    <cellStyle name="Note 11 3 4 2" xfId="13189"/>
    <cellStyle name="Note 11 3 5" xfId="9027"/>
    <cellStyle name="Note 11 4" xfId="1196"/>
    <cellStyle name="Note 11 4 2" xfId="4042"/>
    <cellStyle name="Note 11 4 2 2" xfId="8205"/>
    <cellStyle name="Note 11 4 2 2 2" xfId="16559"/>
    <cellStyle name="Note 11 4 2 3" xfId="12397"/>
    <cellStyle name="Note 11 4 3" xfId="5359"/>
    <cellStyle name="Note 11 4 3 2" xfId="13713"/>
    <cellStyle name="Note 11 4 4" xfId="9551"/>
    <cellStyle name="Note 11 5" xfId="4043"/>
    <cellStyle name="Note 11 5 2" xfId="8206"/>
    <cellStyle name="Note 11 5 2 2" xfId="16560"/>
    <cellStyle name="Note 11 5 3" xfId="12398"/>
    <cellStyle name="Note 11 6" xfId="4323"/>
    <cellStyle name="Note 11 6 2" xfId="12677"/>
    <cellStyle name="Note 11 7" xfId="8515"/>
    <cellStyle name="Note 12" xfId="170"/>
    <cellStyle name="Note 12 2" xfId="413"/>
    <cellStyle name="Note 12 2 2" xfId="926"/>
    <cellStyle name="Note 12 2 2 2" xfId="1962"/>
    <cellStyle name="Note 12 2 2 2 2" xfId="4044"/>
    <cellStyle name="Note 12 2 2 2 2 2" xfId="8207"/>
    <cellStyle name="Note 12 2 2 2 2 2 2" xfId="16561"/>
    <cellStyle name="Note 12 2 2 2 2 3" xfId="12399"/>
    <cellStyle name="Note 12 2 2 2 3" xfId="6125"/>
    <cellStyle name="Note 12 2 2 2 3 2" xfId="14479"/>
    <cellStyle name="Note 12 2 2 2 4" xfId="10317"/>
    <cellStyle name="Note 12 2 2 3" xfId="4045"/>
    <cellStyle name="Note 12 2 2 3 2" xfId="8208"/>
    <cellStyle name="Note 12 2 2 3 2 2" xfId="16562"/>
    <cellStyle name="Note 12 2 2 3 3" xfId="12400"/>
    <cellStyle name="Note 12 2 2 4" xfId="5089"/>
    <cellStyle name="Note 12 2 2 4 2" xfId="13443"/>
    <cellStyle name="Note 12 2 2 5" xfId="9281"/>
    <cellStyle name="Note 12 2 3" xfId="1450"/>
    <cellStyle name="Note 12 2 3 2" xfId="4046"/>
    <cellStyle name="Note 12 2 3 2 2" xfId="8209"/>
    <cellStyle name="Note 12 2 3 2 2 2" xfId="16563"/>
    <cellStyle name="Note 12 2 3 2 3" xfId="12401"/>
    <cellStyle name="Note 12 2 3 3" xfId="5613"/>
    <cellStyle name="Note 12 2 3 3 2" xfId="13967"/>
    <cellStyle name="Note 12 2 3 4" xfId="9805"/>
    <cellStyle name="Note 12 2 4" xfId="4047"/>
    <cellStyle name="Note 12 2 4 2" xfId="8210"/>
    <cellStyle name="Note 12 2 4 2 2" xfId="16564"/>
    <cellStyle name="Note 12 2 4 3" xfId="12402"/>
    <cellStyle name="Note 12 2 5" xfId="4577"/>
    <cellStyle name="Note 12 2 5 2" xfId="12931"/>
    <cellStyle name="Note 12 2 6" xfId="8769"/>
    <cellStyle name="Note 12 3" xfId="686"/>
    <cellStyle name="Note 12 3 2" xfId="1722"/>
    <cellStyle name="Note 12 3 2 2" xfId="4048"/>
    <cellStyle name="Note 12 3 2 2 2" xfId="8211"/>
    <cellStyle name="Note 12 3 2 2 2 2" xfId="16565"/>
    <cellStyle name="Note 12 3 2 2 3" xfId="12403"/>
    <cellStyle name="Note 12 3 2 3" xfId="5885"/>
    <cellStyle name="Note 12 3 2 3 2" xfId="14239"/>
    <cellStyle name="Note 12 3 2 4" xfId="10077"/>
    <cellStyle name="Note 12 3 3" xfId="4049"/>
    <cellStyle name="Note 12 3 3 2" xfId="8212"/>
    <cellStyle name="Note 12 3 3 2 2" xfId="16566"/>
    <cellStyle name="Note 12 3 3 3" xfId="12404"/>
    <cellStyle name="Note 12 3 4" xfId="4849"/>
    <cellStyle name="Note 12 3 4 2" xfId="13203"/>
    <cellStyle name="Note 12 3 5" xfId="9041"/>
    <cellStyle name="Note 12 4" xfId="1210"/>
    <cellStyle name="Note 12 4 2" xfId="4050"/>
    <cellStyle name="Note 12 4 2 2" xfId="8213"/>
    <cellStyle name="Note 12 4 2 2 2" xfId="16567"/>
    <cellStyle name="Note 12 4 2 3" xfId="12405"/>
    <cellStyle name="Note 12 4 3" xfId="5373"/>
    <cellStyle name="Note 12 4 3 2" xfId="13727"/>
    <cellStyle name="Note 12 4 4" xfId="9565"/>
    <cellStyle name="Note 12 5" xfId="4051"/>
    <cellStyle name="Note 12 5 2" xfId="8214"/>
    <cellStyle name="Note 12 5 2 2" xfId="16568"/>
    <cellStyle name="Note 12 5 3" xfId="12406"/>
    <cellStyle name="Note 12 6" xfId="4337"/>
    <cellStyle name="Note 12 6 2" xfId="12691"/>
    <cellStyle name="Note 12 7" xfId="8529"/>
    <cellStyle name="Note 13" xfId="185"/>
    <cellStyle name="Note 13 2" xfId="428"/>
    <cellStyle name="Note 13 2 2" xfId="941"/>
    <cellStyle name="Note 13 2 2 2" xfId="1977"/>
    <cellStyle name="Note 13 2 2 2 2" xfId="4052"/>
    <cellStyle name="Note 13 2 2 2 2 2" xfId="8215"/>
    <cellStyle name="Note 13 2 2 2 2 2 2" xfId="16569"/>
    <cellStyle name="Note 13 2 2 2 2 3" xfId="12407"/>
    <cellStyle name="Note 13 2 2 2 3" xfId="6140"/>
    <cellStyle name="Note 13 2 2 2 3 2" xfId="14494"/>
    <cellStyle name="Note 13 2 2 2 4" xfId="10332"/>
    <cellStyle name="Note 13 2 2 3" xfId="4053"/>
    <cellStyle name="Note 13 2 2 3 2" xfId="8216"/>
    <cellStyle name="Note 13 2 2 3 2 2" xfId="16570"/>
    <cellStyle name="Note 13 2 2 3 3" xfId="12408"/>
    <cellStyle name="Note 13 2 2 4" xfId="5104"/>
    <cellStyle name="Note 13 2 2 4 2" xfId="13458"/>
    <cellStyle name="Note 13 2 2 5" xfId="9296"/>
    <cellStyle name="Note 13 2 3" xfId="1465"/>
    <cellStyle name="Note 13 2 3 2" xfId="4054"/>
    <cellStyle name="Note 13 2 3 2 2" xfId="8217"/>
    <cellStyle name="Note 13 2 3 2 2 2" xfId="16571"/>
    <cellStyle name="Note 13 2 3 2 3" xfId="12409"/>
    <cellStyle name="Note 13 2 3 3" xfId="5628"/>
    <cellStyle name="Note 13 2 3 3 2" xfId="13982"/>
    <cellStyle name="Note 13 2 3 4" xfId="9820"/>
    <cellStyle name="Note 13 2 4" xfId="4055"/>
    <cellStyle name="Note 13 2 4 2" xfId="8218"/>
    <cellStyle name="Note 13 2 4 2 2" xfId="16572"/>
    <cellStyle name="Note 13 2 4 3" xfId="12410"/>
    <cellStyle name="Note 13 2 5" xfId="4592"/>
    <cellStyle name="Note 13 2 5 2" xfId="12946"/>
    <cellStyle name="Note 13 2 6" xfId="8784"/>
    <cellStyle name="Note 13 3" xfId="701"/>
    <cellStyle name="Note 13 3 2" xfId="1737"/>
    <cellStyle name="Note 13 3 2 2" xfId="4056"/>
    <cellStyle name="Note 13 3 2 2 2" xfId="8219"/>
    <cellStyle name="Note 13 3 2 2 2 2" xfId="16573"/>
    <cellStyle name="Note 13 3 2 2 3" xfId="12411"/>
    <cellStyle name="Note 13 3 2 3" xfId="5900"/>
    <cellStyle name="Note 13 3 2 3 2" xfId="14254"/>
    <cellStyle name="Note 13 3 2 4" xfId="10092"/>
    <cellStyle name="Note 13 3 3" xfId="4057"/>
    <cellStyle name="Note 13 3 3 2" xfId="8220"/>
    <cellStyle name="Note 13 3 3 2 2" xfId="16574"/>
    <cellStyle name="Note 13 3 3 3" xfId="12412"/>
    <cellStyle name="Note 13 3 4" xfId="4864"/>
    <cellStyle name="Note 13 3 4 2" xfId="13218"/>
    <cellStyle name="Note 13 3 5" xfId="9056"/>
    <cellStyle name="Note 13 4" xfId="1225"/>
    <cellStyle name="Note 13 4 2" xfId="4058"/>
    <cellStyle name="Note 13 4 2 2" xfId="8221"/>
    <cellStyle name="Note 13 4 2 2 2" xfId="16575"/>
    <cellStyle name="Note 13 4 2 3" xfId="12413"/>
    <cellStyle name="Note 13 4 3" xfId="5388"/>
    <cellStyle name="Note 13 4 3 2" xfId="13742"/>
    <cellStyle name="Note 13 4 4" xfId="9580"/>
    <cellStyle name="Note 13 5" xfId="4059"/>
    <cellStyle name="Note 13 5 2" xfId="8222"/>
    <cellStyle name="Note 13 5 2 2" xfId="16576"/>
    <cellStyle name="Note 13 5 3" xfId="12414"/>
    <cellStyle name="Note 13 6" xfId="4352"/>
    <cellStyle name="Note 13 6 2" xfId="12706"/>
    <cellStyle name="Note 13 7" xfId="8544"/>
    <cellStyle name="Note 14" xfId="201"/>
    <cellStyle name="Note 14 2" xfId="443"/>
    <cellStyle name="Note 14 2 2" xfId="956"/>
    <cellStyle name="Note 14 2 2 2" xfId="1992"/>
    <cellStyle name="Note 14 2 2 2 2" xfId="4060"/>
    <cellStyle name="Note 14 2 2 2 2 2" xfId="8223"/>
    <cellStyle name="Note 14 2 2 2 2 2 2" xfId="16577"/>
    <cellStyle name="Note 14 2 2 2 2 3" xfId="12415"/>
    <cellStyle name="Note 14 2 2 2 3" xfId="6155"/>
    <cellStyle name="Note 14 2 2 2 3 2" xfId="14509"/>
    <cellStyle name="Note 14 2 2 2 4" xfId="10347"/>
    <cellStyle name="Note 14 2 2 3" xfId="4061"/>
    <cellStyle name="Note 14 2 2 3 2" xfId="8224"/>
    <cellStyle name="Note 14 2 2 3 2 2" xfId="16578"/>
    <cellStyle name="Note 14 2 2 3 3" xfId="12416"/>
    <cellStyle name="Note 14 2 2 4" xfId="5119"/>
    <cellStyle name="Note 14 2 2 4 2" xfId="13473"/>
    <cellStyle name="Note 14 2 2 5" xfId="9311"/>
    <cellStyle name="Note 14 2 3" xfId="1480"/>
    <cellStyle name="Note 14 2 3 2" xfId="4062"/>
    <cellStyle name="Note 14 2 3 2 2" xfId="8225"/>
    <cellStyle name="Note 14 2 3 2 2 2" xfId="16579"/>
    <cellStyle name="Note 14 2 3 2 3" xfId="12417"/>
    <cellStyle name="Note 14 2 3 3" xfId="5643"/>
    <cellStyle name="Note 14 2 3 3 2" xfId="13997"/>
    <cellStyle name="Note 14 2 3 4" xfId="9835"/>
    <cellStyle name="Note 14 2 4" xfId="4063"/>
    <cellStyle name="Note 14 2 4 2" xfId="8226"/>
    <cellStyle name="Note 14 2 4 2 2" xfId="16580"/>
    <cellStyle name="Note 14 2 4 3" xfId="12418"/>
    <cellStyle name="Note 14 2 5" xfId="4607"/>
    <cellStyle name="Note 14 2 5 2" xfId="12961"/>
    <cellStyle name="Note 14 2 6" xfId="8799"/>
    <cellStyle name="Note 14 3" xfId="716"/>
    <cellStyle name="Note 14 3 2" xfId="1752"/>
    <cellStyle name="Note 14 3 2 2" xfId="4064"/>
    <cellStyle name="Note 14 3 2 2 2" xfId="8227"/>
    <cellStyle name="Note 14 3 2 2 2 2" xfId="16581"/>
    <cellStyle name="Note 14 3 2 2 3" xfId="12419"/>
    <cellStyle name="Note 14 3 2 3" xfId="5915"/>
    <cellStyle name="Note 14 3 2 3 2" xfId="14269"/>
    <cellStyle name="Note 14 3 2 4" xfId="10107"/>
    <cellStyle name="Note 14 3 3" xfId="4065"/>
    <cellStyle name="Note 14 3 3 2" xfId="8228"/>
    <cellStyle name="Note 14 3 3 2 2" xfId="16582"/>
    <cellStyle name="Note 14 3 3 3" xfId="12420"/>
    <cellStyle name="Note 14 3 4" xfId="4879"/>
    <cellStyle name="Note 14 3 4 2" xfId="13233"/>
    <cellStyle name="Note 14 3 5" xfId="9071"/>
    <cellStyle name="Note 14 4" xfId="1240"/>
    <cellStyle name="Note 14 4 2" xfId="4066"/>
    <cellStyle name="Note 14 4 2 2" xfId="8229"/>
    <cellStyle name="Note 14 4 2 2 2" xfId="16583"/>
    <cellStyle name="Note 14 4 2 3" xfId="12421"/>
    <cellStyle name="Note 14 4 3" xfId="5403"/>
    <cellStyle name="Note 14 4 3 2" xfId="13757"/>
    <cellStyle name="Note 14 4 4" xfId="9595"/>
    <cellStyle name="Note 14 5" xfId="4067"/>
    <cellStyle name="Note 14 5 2" xfId="8230"/>
    <cellStyle name="Note 14 5 2 2" xfId="16584"/>
    <cellStyle name="Note 14 5 3" xfId="12422"/>
    <cellStyle name="Note 14 6" xfId="4367"/>
    <cellStyle name="Note 14 6 2" xfId="12721"/>
    <cellStyle name="Note 14 7" xfId="8559"/>
    <cellStyle name="Note 15" xfId="215"/>
    <cellStyle name="Note 15 2" xfId="457"/>
    <cellStyle name="Note 15 2 2" xfId="970"/>
    <cellStyle name="Note 15 2 2 2" xfId="2006"/>
    <cellStyle name="Note 15 2 2 2 2" xfId="4068"/>
    <cellStyle name="Note 15 2 2 2 2 2" xfId="8231"/>
    <cellStyle name="Note 15 2 2 2 2 2 2" xfId="16585"/>
    <cellStyle name="Note 15 2 2 2 2 3" xfId="12423"/>
    <cellStyle name="Note 15 2 2 2 3" xfId="6169"/>
    <cellStyle name="Note 15 2 2 2 3 2" xfId="14523"/>
    <cellStyle name="Note 15 2 2 2 4" xfId="10361"/>
    <cellStyle name="Note 15 2 2 3" xfId="4069"/>
    <cellStyle name="Note 15 2 2 3 2" xfId="8232"/>
    <cellStyle name="Note 15 2 2 3 2 2" xfId="16586"/>
    <cellStyle name="Note 15 2 2 3 3" xfId="12424"/>
    <cellStyle name="Note 15 2 2 4" xfId="5133"/>
    <cellStyle name="Note 15 2 2 4 2" xfId="13487"/>
    <cellStyle name="Note 15 2 2 5" xfId="9325"/>
    <cellStyle name="Note 15 2 3" xfId="1494"/>
    <cellStyle name="Note 15 2 3 2" xfId="4070"/>
    <cellStyle name="Note 15 2 3 2 2" xfId="8233"/>
    <cellStyle name="Note 15 2 3 2 2 2" xfId="16587"/>
    <cellStyle name="Note 15 2 3 2 3" xfId="12425"/>
    <cellStyle name="Note 15 2 3 3" xfId="5657"/>
    <cellStyle name="Note 15 2 3 3 2" xfId="14011"/>
    <cellStyle name="Note 15 2 3 4" xfId="9849"/>
    <cellStyle name="Note 15 2 4" xfId="4071"/>
    <cellStyle name="Note 15 2 4 2" xfId="8234"/>
    <cellStyle name="Note 15 2 4 2 2" xfId="16588"/>
    <cellStyle name="Note 15 2 4 3" xfId="12426"/>
    <cellStyle name="Note 15 2 5" xfId="4621"/>
    <cellStyle name="Note 15 2 5 2" xfId="12975"/>
    <cellStyle name="Note 15 2 6" xfId="8813"/>
    <cellStyle name="Note 15 3" xfId="730"/>
    <cellStyle name="Note 15 3 2" xfId="1766"/>
    <cellStyle name="Note 15 3 2 2" xfId="4072"/>
    <cellStyle name="Note 15 3 2 2 2" xfId="8235"/>
    <cellStyle name="Note 15 3 2 2 2 2" xfId="16589"/>
    <cellStyle name="Note 15 3 2 2 3" xfId="12427"/>
    <cellStyle name="Note 15 3 2 3" xfId="5929"/>
    <cellStyle name="Note 15 3 2 3 2" xfId="14283"/>
    <cellStyle name="Note 15 3 2 4" xfId="10121"/>
    <cellStyle name="Note 15 3 3" xfId="4073"/>
    <cellStyle name="Note 15 3 3 2" xfId="8236"/>
    <cellStyle name="Note 15 3 3 2 2" xfId="16590"/>
    <cellStyle name="Note 15 3 3 3" xfId="12428"/>
    <cellStyle name="Note 15 3 4" xfId="4893"/>
    <cellStyle name="Note 15 3 4 2" xfId="13247"/>
    <cellStyle name="Note 15 3 5" xfId="9085"/>
    <cellStyle name="Note 15 4" xfId="1254"/>
    <cellStyle name="Note 15 4 2" xfId="4074"/>
    <cellStyle name="Note 15 4 2 2" xfId="8237"/>
    <cellStyle name="Note 15 4 2 2 2" xfId="16591"/>
    <cellStyle name="Note 15 4 2 3" xfId="12429"/>
    <cellStyle name="Note 15 4 3" xfId="5417"/>
    <cellStyle name="Note 15 4 3 2" xfId="13771"/>
    <cellStyle name="Note 15 4 4" xfId="9609"/>
    <cellStyle name="Note 15 5" xfId="4075"/>
    <cellStyle name="Note 15 5 2" xfId="8238"/>
    <cellStyle name="Note 15 5 2 2" xfId="16592"/>
    <cellStyle name="Note 15 5 3" xfId="12430"/>
    <cellStyle name="Note 15 6" xfId="4381"/>
    <cellStyle name="Note 15 6 2" xfId="12735"/>
    <cellStyle name="Note 15 7" xfId="8573"/>
    <cellStyle name="Note 16" xfId="229"/>
    <cellStyle name="Note 16 2" xfId="471"/>
    <cellStyle name="Note 16 2 2" xfId="984"/>
    <cellStyle name="Note 16 2 2 2" xfId="2020"/>
    <cellStyle name="Note 16 2 2 2 2" xfId="4076"/>
    <cellStyle name="Note 16 2 2 2 2 2" xfId="8239"/>
    <cellStyle name="Note 16 2 2 2 2 2 2" xfId="16593"/>
    <cellStyle name="Note 16 2 2 2 2 3" xfId="12431"/>
    <cellStyle name="Note 16 2 2 2 3" xfId="6183"/>
    <cellStyle name="Note 16 2 2 2 3 2" xfId="14537"/>
    <cellStyle name="Note 16 2 2 2 4" xfId="10375"/>
    <cellStyle name="Note 16 2 2 3" xfId="4077"/>
    <cellStyle name="Note 16 2 2 3 2" xfId="8240"/>
    <cellStyle name="Note 16 2 2 3 2 2" xfId="16594"/>
    <cellStyle name="Note 16 2 2 3 3" xfId="12432"/>
    <cellStyle name="Note 16 2 2 4" xfId="5147"/>
    <cellStyle name="Note 16 2 2 4 2" xfId="13501"/>
    <cellStyle name="Note 16 2 2 5" xfId="9339"/>
    <cellStyle name="Note 16 2 3" xfId="1508"/>
    <cellStyle name="Note 16 2 3 2" xfId="4078"/>
    <cellStyle name="Note 16 2 3 2 2" xfId="8241"/>
    <cellStyle name="Note 16 2 3 2 2 2" xfId="16595"/>
    <cellStyle name="Note 16 2 3 2 3" xfId="12433"/>
    <cellStyle name="Note 16 2 3 3" xfId="5671"/>
    <cellStyle name="Note 16 2 3 3 2" xfId="14025"/>
    <cellStyle name="Note 16 2 3 4" xfId="9863"/>
    <cellStyle name="Note 16 2 4" xfId="4079"/>
    <cellStyle name="Note 16 2 4 2" xfId="8242"/>
    <cellStyle name="Note 16 2 4 2 2" xfId="16596"/>
    <cellStyle name="Note 16 2 4 3" xfId="12434"/>
    <cellStyle name="Note 16 2 5" xfId="4635"/>
    <cellStyle name="Note 16 2 5 2" xfId="12989"/>
    <cellStyle name="Note 16 2 6" xfId="8827"/>
    <cellStyle name="Note 16 3" xfId="744"/>
    <cellStyle name="Note 16 3 2" xfId="1780"/>
    <cellStyle name="Note 16 3 2 2" xfId="4080"/>
    <cellStyle name="Note 16 3 2 2 2" xfId="8243"/>
    <cellStyle name="Note 16 3 2 2 2 2" xfId="16597"/>
    <cellStyle name="Note 16 3 2 2 3" xfId="12435"/>
    <cellStyle name="Note 16 3 2 3" xfId="5943"/>
    <cellStyle name="Note 16 3 2 3 2" xfId="14297"/>
    <cellStyle name="Note 16 3 2 4" xfId="10135"/>
    <cellStyle name="Note 16 3 3" xfId="4081"/>
    <cellStyle name="Note 16 3 3 2" xfId="8244"/>
    <cellStyle name="Note 16 3 3 2 2" xfId="16598"/>
    <cellStyle name="Note 16 3 3 3" xfId="12436"/>
    <cellStyle name="Note 16 3 4" xfId="4907"/>
    <cellStyle name="Note 16 3 4 2" xfId="13261"/>
    <cellStyle name="Note 16 3 5" xfId="9099"/>
    <cellStyle name="Note 16 4" xfId="1268"/>
    <cellStyle name="Note 16 4 2" xfId="4082"/>
    <cellStyle name="Note 16 4 2 2" xfId="8245"/>
    <cellStyle name="Note 16 4 2 2 2" xfId="16599"/>
    <cellStyle name="Note 16 4 2 3" xfId="12437"/>
    <cellStyle name="Note 16 4 3" xfId="5431"/>
    <cellStyle name="Note 16 4 3 2" xfId="13785"/>
    <cellStyle name="Note 16 4 4" xfId="9623"/>
    <cellStyle name="Note 16 5" xfId="4083"/>
    <cellStyle name="Note 16 5 2" xfId="8246"/>
    <cellStyle name="Note 16 5 2 2" xfId="16600"/>
    <cellStyle name="Note 16 5 3" xfId="12438"/>
    <cellStyle name="Note 16 6" xfId="4395"/>
    <cellStyle name="Note 16 6 2" xfId="12749"/>
    <cellStyle name="Note 16 7" xfId="8587"/>
    <cellStyle name="Note 17" xfId="243"/>
    <cellStyle name="Note 17 2" xfId="485"/>
    <cellStyle name="Note 17 2 2" xfId="998"/>
    <cellStyle name="Note 17 2 2 2" xfId="2034"/>
    <cellStyle name="Note 17 2 2 2 2" xfId="4084"/>
    <cellStyle name="Note 17 2 2 2 2 2" xfId="8247"/>
    <cellStyle name="Note 17 2 2 2 2 2 2" xfId="16601"/>
    <cellStyle name="Note 17 2 2 2 2 3" xfId="12439"/>
    <cellStyle name="Note 17 2 2 2 3" xfId="6197"/>
    <cellStyle name="Note 17 2 2 2 3 2" xfId="14551"/>
    <cellStyle name="Note 17 2 2 2 4" xfId="10389"/>
    <cellStyle name="Note 17 2 2 3" xfId="4085"/>
    <cellStyle name="Note 17 2 2 3 2" xfId="8248"/>
    <cellStyle name="Note 17 2 2 3 2 2" xfId="16602"/>
    <cellStyle name="Note 17 2 2 3 3" xfId="12440"/>
    <cellStyle name="Note 17 2 2 4" xfId="5161"/>
    <cellStyle name="Note 17 2 2 4 2" xfId="13515"/>
    <cellStyle name="Note 17 2 2 5" xfId="9353"/>
    <cellStyle name="Note 17 2 3" xfId="1522"/>
    <cellStyle name="Note 17 2 3 2" xfId="4086"/>
    <cellStyle name="Note 17 2 3 2 2" xfId="8249"/>
    <cellStyle name="Note 17 2 3 2 2 2" xfId="16603"/>
    <cellStyle name="Note 17 2 3 2 3" xfId="12441"/>
    <cellStyle name="Note 17 2 3 3" xfId="5685"/>
    <cellStyle name="Note 17 2 3 3 2" xfId="14039"/>
    <cellStyle name="Note 17 2 3 4" xfId="9877"/>
    <cellStyle name="Note 17 2 4" xfId="4087"/>
    <cellStyle name="Note 17 2 4 2" xfId="8250"/>
    <cellStyle name="Note 17 2 4 2 2" xfId="16604"/>
    <cellStyle name="Note 17 2 4 3" xfId="12442"/>
    <cellStyle name="Note 17 2 5" xfId="4649"/>
    <cellStyle name="Note 17 2 5 2" xfId="13003"/>
    <cellStyle name="Note 17 2 6" xfId="8841"/>
    <cellStyle name="Note 17 3" xfId="758"/>
    <cellStyle name="Note 17 3 2" xfId="1794"/>
    <cellStyle name="Note 17 3 2 2" xfId="4088"/>
    <cellStyle name="Note 17 3 2 2 2" xfId="8251"/>
    <cellStyle name="Note 17 3 2 2 2 2" xfId="16605"/>
    <cellStyle name="Note 17 3 2 2 3" xfId="12443"/>
    <cellStyle name="Note 17 3 2 3" xfId="5957"/>
    <cellStyle name="Note 17 3 2 3 2" xfId="14311"/>
    <cellStyle name="Note 17 3 2 4" xfId="10149"/>
    <cellStyle name="Note 17 3 3" xfId="4089"/>
    <cellStyle name="Note 17 3 3 2" xfId="8252"/>
    <cellStyle name="Note 17 3 3 2 2" xfId="16606"/>
    <cellStyle name="Note 17 3 3 3" xfId="12444"/>
    <cellStyle name="Note 17 3 4" xfId="4921"/>
    <cellStyle name="Note 17 3 4 2" xfId="13275"/>
    <cellStyle name="Note 17 3 5" xfId="9113"/>
    <cellStyle name="Note 17 4" xfId="1282"/>
    <cellStyle name="Note 17 4 2" xfId="4090"/>
    <cellStyle name="Note 17 4 2 2" xfId="8253"/>
    <cellStyle name="Note 17 4 2 2 2" xfId="16607"/>
    <cellStyle name="Note 17 4 2 3" xfId="12445"/>
    <cellStyle name="Note 17 4 3" xfId="5445"/>
    <cellStyle name="Note 17 4 3 2" xfId="13799"/>
    <cellStyle name="Note 17 4 4" xfId="9637"/>
    <cellStyle name="Note 17 5" xfId="4091"/>
    <cellStyle name="Note 17 5 2" xfId="8254"/>
    <cellStyle name="Note 17 5 2 2" xfId="16608"/>
    <cellStyle name="Note 17 5 3" xfId="12446"/>
    <cellStyle name="Note 17 6" xfId="4409"/>
    <cellStyle name="Note 17 6 2" xfId="12763"/>
    <cellStyle name="Note 17 7" xfId="8601"/>
    <cellStyle name="Note 18" xfId="259"/>
    <cellStyle name="Note 18 2" xfId="499"/>
    <cellStyle name="Note 18 2 2" xfId="1012"/>
    <cellStyle name="Note 18 2 2 2" xfId="2048"/>
    <cellStyle name="Note 18 2 2 2 2" xfId="4092"/>
    <cellStyle name="Note 18 2 2 2 2 2" xfId="8255"/>
    <cellStyle name="Note 18 2 2 2 2 2 2" xfId="16609"/>
    <cellStyle name="Note 18 2 2 2 2 3" xfId="12447"/>
    <cellStyle name="Note 18 2 2 2 3" xfId="6211"/>
    <cellStyle name="Note 18 2 2 2 3 2" xfId="14565"/>
    <cellStyle name="Note 18 2 2 2 4" xfId="10403"/>
    <cellStyle name="Note 18 2 2 3" xfId="4093"/>
    <cellStyle name="Note 18 2 2 3 2" xfId="8256"/>
    <cellStyle name="Note 18 2 2 3 2 2" xfId="16610"/>
    <cellStyle name="Note 18 2 2 3 3" xfId="12448"/>
    <cellStyle name="Note 18 2 2 4" xfId="5175"/>
    <cellStyle name="Note 18 2 2 4 2" xfId="13529"/>
    <cellStyle name="Note 18 2 2 5" xfId="9367"/>
    <cellStyle name="Note 18 2 3" xfId="1536"/>
    <cellStyle name="Note 18 2 3 2" xfId="4094"/>
    <cellStyle name="Note 18 2 3 2 2" xfId="8257"/>
    <cellStyle name="Note 18 2 3 2 2 2" xfId="16611"/>
    <cellStyle name="Note 18 2 3 2 3" xfId="12449"/>
    <cellStyle name="Note 18 2 3 3" xfId="5699"/>
    <cellStyle name="Note 18 2 3 3 2" xfId="14053"/>
    <cellStyle name="Note 18 2 3 4" xfId="9891"/>
    <cellStyle name="Note 18 2 4" xfId="4095"/>
    <cellStyle name="Note 18 2 4 2" xfId="8258"/>
    <cellStyle name="Note 18 2 4 2 2" xfId="16612"/>
    <cellStyle name="Note 18 2 4 3" xfId="12450"/>
    <cellStyle name="Note 18 2 5" xfId="4663"/>
    <cellStyle name="Note 18 2 5 2" xfId="13017"/>
    <cellStyle name="Note 18 2 6" xfId="8855"/>
    <cellStyle name="Note 18 3" xfId="772"/>
    <cellStyle name="Note 18 3 2" xfId="1808"/>
    <cellStyle name="Note 18 3 2 2" xfId="4096"/>
    <cellStyle name="Note 18 3 2 2 2" xfId="8259"/>
    <cellStyle name="Note 18 3 2 2 2 2" xfId="16613"/>
    <cellStyle name="Note 18 3 2 2 3" xfId="12451"/>
    <cellStyle name="Note 18 3 2 3" xfId="5971"/>
    <cellStyle name="Note 18 3 2 3 2" xfId="14325"/>
    <cellStyle name="Note 18 3 2 4" xfId="10163"/>
    <cellStyle name="Note 18 3 3" xfId="4097"/>
    <cellStyle name="Note 18 3 3 2" xfId="8260"/>
    <cellStyle name="Note 18 3 3 2 2" xfId="16614"/>
    <cellStyle name="Note 18 3 3 3" xfId="12452"/>
    <cellStyle name="Note 18 3 4" xfId="4935"/>
    <cellStyle name="Note 18 3 4 2" xfId="13289"/>
    <cellStyle name="Note 18 3 5" xfId="9127"/>
    <cellStyle name="Note 18 4" xfId="1296"/>
    <cellStyle name="Note 18 4 2" xfId="4098"/>
    <cellStyle name="Note 18 4 2 2" xfId="8261"/>
    <cellStyle name="Note 18 4 2 2 2" xfId="16615"/>
    <cellStyle name="Note 18 4 2 3" xfId="12453"/>
    <cellStyle name="Note 18 4 3" xfId="5459"/>
    <cellStyle name="Note 18 4 3 2" xfId="13813"/>
    <cellStyle name="Note 18 4 4" xfId="9651"/>
    <cellStyle name="Note 18 5" xfId="4099"/>
    <cellStyle name="Note 18 5 2" xfId="8262"/>
    <cellStyle name="Note 18 5 2 2" xfId="16616"/>
    <cellStyle name="Note 18 5 3" xfId="12454"/>
    <cellStyle name="Note 18 6" xfId="4423"/>
    <cellStyle name="Note 18 6 2" xfId="12777"/>
    <cellStyle name="Note 18 7" xfId="8615"/>
    <cellStyle name="Note 19" xfId="513"/>
    <cellStyle name="Note 19 2" xfId="1026"/>
    <cellStyle name="Note 19 2 2" xfId="2062"/>
    <cellStyle name="Note 19 2 2 2" xfId="4100"/>
    <cellStyle name="Note 19 2 2 2 2" xfId="8263"/>
    <cellStyle name="Note 19 2 2 2 2 2" xfId="16617"/>
    <cellStyle name="Note 19 2 2 2 3" xfId="12455"/>
    <cellStyle name="Note 19 2 2 3" xfId="6225"/>
    <cellStyle name="Note 19 2 2 3 2" xfId="14579"/>
    <cellStyle name="Note 19 2 2 4" xfId="10417"/>
    <cellStyle name="Note 19 2 3" xfId="4101"/>
    <cellStyle name="Note 19 2 3 2" xfId="8264"/>
    <cellStyle name="Note 19 2 3 2 2" xfId="16618"/>
    <cellStyle name="Note 19 2 3 3" xfId="12456"/>
    <cellStyle name="Note 19 2 4" xfId="5189"/>
    <cellStyle name="Note 19 2 4 2" xfId="13543"/>
    <cellStyle name="Note 19 2 5" xfId="9381"/>
    <cellStyle name="Note 19 3" xfId="1550"/>
    <cellStyle name="Note 19 3 2" xfId="4102"/>
    <cellStyle name="Note 19 3 2 2" xfId="8265"/>
    <cellStyle name="Note 19 3 2 2 2" xfId="16619"/>
    <cellStyle name="Note 19 3 2 3" xfId="12457"/>
    <cellStyle name="Note 19 3 3" xfId="5713"/>
    <cellStyle name="Note 19 3 3 2" xfId="14067"/>
    <cellStyle name="Note 19 3 4" xfId="9905"/>
    <cellStyle name="Note 19 4" xfId="4103"/>
    <cellStyle name="Note 19 4 2" xfId="8266"/>
    <cellStyle name="Note 19 4 2 2" xfId="16620"/>
    <cellStyle name="Note 19 4 3" xfId="12458"/>
    <cellStyle name="Note 19 5" xfId="4677"/>
    <cellStyle name="Note 19 5 2" xfId="13031"/>
    <cellStyle name="Note 19 6" xfId="8869"/>
    <cellStyle name="Note 2" xfId="38"/>
    <cellStyle name="Note 2 2" xfId="285"/>
    <cellStyle name="Note 2 2 2" xfId="798"/>
    <cellStyle name="Note 2 2 2 2" xfId="1834"/>
    <cellStyle name="Note 2 2 2 2 2" xfId="4104"/>
    <cellStyle name="Note 2 2 2 2 2 2" xfId="8267"/>
    <cellStyle name="Note 2 2 2 2 2 2 2" xfId="16621"/>
    <cellStyle name="Note 2 2 2 2 2 3" xfId="12459"/>
    <cellStyle name="Note 2 2 2 2 3" xfId="5997"/>
    <cellStyle name="Note 2 2 2 2 3 2" xfId="14351"/>
    <cellStyle name="Note 2 2 2 2 4" xfId="10189"/>
    <cellStyle name="Note 2 2 2 3" xfId="4105"/>
    <cellStyle name="Note 2 2 2 3 2" xfId="8268"/>
    <cellStyle name="Note 2 2 2 3 2 2" xfId="16622"/>
    <cellStyle name="Note 2 2 2 3 3" xfId="12460"/>
    <cellStyle name="Note 2 2 2 4" xfId="4961"/>
    <cellStyle name="Note 2 2 2 4 2" xfId="13315"/>
    <cellStyle name="Note 2 2 2 5" xfId="9153"/>
    <cellStyle name="Note 2 2 3" xfId="1322"/>
    <cellStyle name="Note 2 2 3 2" xfId="4106"/>
    <cellStyle name="Note 2 2 3 2 2" xfId="8269"/>
    <cellStyle name="Note 2 2 3 2 2 2" xfId="16623"/>
    <cellStyle name="Note 2 2 3 2 3" xfId="12461"/>
    <cellStyle name="Note 2 2 3 3" xfId="5485"/>
    <cellStyle name="Note 2 2 3 3 2" xfId="13839"/>
    <cellStyle name="Note 2 2 3 4" xfId="9677"/>
    <cellStyle name="Note 2 2 4" xfId="4107"/>
    <cellStyle name="Note 2 2 4 2" xfId="8270"/>
    <cellStyle name="Note 2 2 4 2 2" xfId="16624"/>
    <cellStyle name="Note 2 2 4 3" xfId="12462"/>
    <cellStyle name="Note 2 2 5" xfId="4449"/>
    <cellStyle name="Note 2 2 5 2" xfId="12803"/>
    <cellStyle name="Note 2 2 6" xfId="8641"/>
    <cellStyle name="Note 2 3" xfId="558"/>
    <cellStyle name="Note 2 3 2" xfId="1594"/>
    <cellStyle name="Note 2 3 2 2" xfId="4108"/>
    <cellStyle name="Note 2 3 2 2 2" xfId="8271"/>
    <cellStyle name="Note 2 3 2 2 2 2" xfId="16625"/>
    <cellStyle name="Note 2 3 2 2 3" xfId="12463"/>
    <cellStyle name="Note 2 3 2 3" xfId="5757"/>
    <cellStyle name="Note 2 3 2 3 2" xfId="14111"/>
    <cellStyle name="Note 2 3 2 4" xfId="9949"/>
    <cellStyle name="Note 2 3 3" xfId="4109"/>
    <cellStyle name="Note 2 3 3 2" xfId="8272"/>
    <cellStyle name="Note 2 3 3 2 2" xfId="16626"/>
    <cellStyle name="Note 2 3 3 3" xfId="12464"/>
    <cellStyle name="Note 2 3 4" xfId="4721"/>
    <cellStyle name="Note 2 3 4 2" xfId="13075"/>
    <cellStyle name="Note 2 3 5" xfId="8913"/>
    <cellStyle name="Note 2 4" xfId="1082"/>
    <cellStyle name="Note 2 4 2" xfId="4110"/>
    <cellStyle name="Note 2 4 2 2" xfId="8273"/>
    <cellStyle name="Note 2 4 2 2 2" xfId="16627"/>
    <cellStyle name="Note 2 4 2 3" xfId="12465"/>
    <cellStyle name="Note 2 4 3" xfId="5245"/>
    <cellStyle name="Note 2 4 3 2" xfId="13599"/>
    <cellStyle name="Note 2 4 4" xfId="9437"/>
    <cellStyle name="Note 2 5" xfId="4111"/>
    <cellStyle name="Note 2 5 2" xfId="8274"/>
    <cellStyle name="Note 2 5 2 2" xfId="16628"/>
    <cellStyle name="Note 2 5 3" xfId="12466"/>
    <cellStyle name="Note 2 6" xfId="4209"/>
    <cellStyle name="Note 2 6 2" xfId="12563"/>
    <cellStyle name="Note 2 7" xfId="8401"/>
    <cellStyle name="Note 20" xfId="515"/>
    <cellStyle name="Note 20 2" xfId="1028"/>
    <cellStyle name="Note 20 2 2" xfId="2064"/>
    <cellStyle name="Note 20 2 2 2" xfId="4112"/>
    <cellStyle name="Note 20 2 2 2 2" xfId="8275"/>
    <cellStyle name="Note 20 2 2 2 2 2" xfId="16629"/>
    <cellStyle name="Note 20 2 2 2 3" xfId="12467"/>
    <cellStyle name="Note 20 2 2 3" xfId="6227"/>
    <cellStyle name="Note 20 2 2 3 2" xfId="14581"/>
    <cellStyle name="Note 20 2 2 4" xfId="10419"/>
    <cellStyle name="Note 20 2 3" xfId="4113"/>
    <cellStyle name="Note 20 2 3 2" xfId="8276"/>
    <cellStyle name="Note 20 2 3 2 2" xfId="16630"/>
    <cellStyle name="Note 20 2 3 3" xfId="12468"/>
    <cellStyle name="Note 20 2 4" xfId="5191"/>
    <cellStyle name="Note 20 2 4 2" xfId="13545"/>
    <cellStyle name="Note 20 2 5" xfId="9383"/>
    <cellStyle name="Note 20 3" xfId="1552"/>
    <cellStyle name="Note 20 3 2" xfId="4114"/>
    <cellStyle name="Note 20 3 2 2" xfId="8277"/>
    <cellStyle name="Note 20 3 2 2 2" xfId="16631"/>
    <cellStyle name="Note 20 3 2 3" xfId="12469"/>
    <cellStyle name="Note 20 3 3" xfId="5715"/>
    <cellStyle name="Note 20 3 3 2" xfId="14069"/>
    <cellStyle name="Note 20 3 4" xfId="9907"/>
    <cellStyle name="Note 20 4" xfId="4115"/>
    <cellStyle name="Note 20 4 2" xfId="8278"/>
    <cellStyle name="Note 20 4 2 2" xfId="16632"/>
    <cellStyle name="Note 20 4 3" xfId="12470"/>
    <cellStyle name="Note 20 5" xfId="4679"/>
    <cellStyle name="Note 20 5 2" xfId="13033"/>
    <cellStyle name="Note 20 6" xfId="8871"/>
    <cellStyle name="Note 21" xfId="529"/>
    <cellStyle name="Note 21 2" xfId="1042"/>
    <cellStyle name="Note 21 2 2" xfId="2078"/>
    <cellStyle name="Note 21 2 2 2" xfId="4116"/>
    <cellStyle name="Note 21 2 2 2 2" xfId="8279"/>
    <cellStyle name="Note 21 2 2 2 2 2" xfId="16633"/>
    <cellStyle name="Note 21 2 2 2 3" xfId="12471"/>
    <cellStyle name="Note 21 2 2 3" xfId="6241"/>
    <cellStyle name="Note 21 2 2 3 2" xfId="14595"/>
    <cellStyle name="Note 21 2 2 4" xfId="10433"/>
    <cellStyle name="Note 21 2 3" xfId="4117"/>
    <cellStyle name="Note 21 2 3 2" xfId="8280"/>
    <cellStyle name="Note 21 2 3 2 2" xfId="16634"/>
    <cellStyle name="Note 21 2 3 3" xfId="12472"/>
    <cellStyle name="Note 21 2 4" xfId="5205"/>
    <cellStyle name="Note 21 2 4 2" xfId="13559"/>
    <cellStyle name="Note 21 2 5" xfId="9397"/>
    <cellStyle name="Note 21 3" xfId="1566"/>
    <cellStyle name="Note 21 3 2" xfId="4118"/>
    <cellStyle name="Note 21 3 2 2" xfId="8281"/>
    <cellStyle name="Note 21 3 2 2 2" xfId="16635"/>
    <cellStyle name="Note 21 3 2 3" xfId="12473"/>
    <cellStyle name="Note 21 3 3" xfId="5729"/>
    <cellStyle name="Note 21 3 3 2" xfId="14083"/>
    <cellStyle name="Note 21 3 4" xfId="9921"/>
    <cellStyle name="Note 21 4" xfId="4119"/>
    <cellStyle name="Note 21 4 2" xfId="8282"/>
    <cellStyle name="Note 21 4 2 2" xfId="16636"/>
    <cellStyle name="Note 21 4 3" xfId="12474"/>
    <cellStyle name="Note 21 5" xfId="4693"/>
    <cellStyle name="Note 21 5 2" xfId="13047"/>
    <cellStyle name="Note 21 6" xfId="8885"/>
    <cellStyle name="Note 22" xfId="1056"/>
    <cellStyle name="Note 22 2" xfId="2092"/>
    <cellStyle name="Note 22 2 2" xfId="4120"/>
    <cellStyle name="Note 22 2 2 2" xfId="8283"/>
    <cellStyle name="Note 22 2 2 2 2" xfId="16637"/>
    <cellStyle name="Note 22 2 2 3" xfId="12475"/>
    <cellStyle name="Note 22 2 3" xfId="6255"/>
    <cellStyle name="Note 22 2 3 2" xfId="14609"/>
    <cellStyle name="Note 22 2 4" xfId="10447"/>
    <cellStyle name="Note 22 3" xfId="4121"/>
    <cellStyle name="Note 22 3 2" xfId="8284"/>
    <cellStyle name="Note 22 3 2 2" xfId="16638"/>
    <cellStyle name="Note 22 3 3" xfId="12476"/>
    <cellStyle name="Note 22 4" xfId="5219"/>
    <cellStyle name="Note 22 4 2" xfId="13573"/>
    <cellStyle name="Note 22 5" xfId="9411"/>
    <cellStyle name="Note 23" xfId="543"/>
    <cellStyle name="Note 23 2" xfId="1580"/>
    <cellStyle name="Note 23 2 2" xfId="4122"/>
    <cellStyle name="Note 23 2 2 2" xfId="8285"/>
    <cellStyle name="Note 23 2 2 2 2" xfId="16639"/>
    <cellStyle name="Note 23 2 2 3" xfId="12477"/>
    <cellStyle name="Note 23 2 3" xfId="5743"/>
    <cellStyle name="Note 23 2 3 2" xfId="14097"/>
    <cellStyle name="Note 23 2 4" xfId="9935"/>
    <cellStyle name="Note 23 3" xfId="4123"/>
    <cellStyle name="Note 23 3 2" xfId="8286"/>
    <cellStyle name="Note 23 3 2 2" xfId="16640"/>
    <cellStyle name="Note 23 3 3" xfId="12478"/>
    <cellStyle name="Note 23 4" xfId="4707"/>
    <cellStyle name="Note 23 4 2" xfId="13061"/>
    <cellStyle name="Note 23 5" xfId="8899"/>
    <cellStyle name="Note 24" xfId="2106"/>
    <cellStyle name="Note 24 2" xfId="6269"/>
    <cellStyle name="Note 24 2 2" xfId="14623"/>
    <cellStyle name="Note 24 3" xfId="10461"/>
    <cellStyle name="Note 25" xfId="4181"/>
    <cellStyle name="Note 25 2" xfId="8344"/>
    <cellStyle name="Note 25 2 2" xfId="16698"/>
    <cellStyle name="Note 25 3" xfId="12536"/>
    <cellStyle name="Note 26" xfId="8358"/>
    <cellStyle name="Note 26 2" xfId="16712"/>
    <cellStyle name="Note 27" xfId="8372"/>
    <cellStyle name="Note 27 2" xfId="16726"/>
    <cellStyle name="Note 28" xfId="8386"/>
    <cellStyle name="Note 3" xfId="44"/>
    <cellStyle name="Note 3 2" xfId="287"/>
    <cellStyle name="Note 3 2 2" xfId="800"/>
    <cellStyle name="Note 3 2 2 2" xfId="1836"/>
    <cellStyle name="Note 3 2 2 2 2" xfId="4124"/>
    <cellStyle name="Note 3 2 2 2 2 2" xfId="8287"/>
    <cellStyle name="Note 3 2 2 2 2 2 2" xfId="16641"/>
    <cellStyle name="Note 3 2 2 2 2 3" xfId="12479"/>
    <cellStyle name="Note 3 2 2 2 3" xfId="5999"/>
    <cellStyle name="Note 3 2 2 2 3 2" xfId="14353"/>
    <cellStyle name="Note 3 2 2 2 4" xfId="10191"/>
    <cellStyle name="Note 3 2 2 3" xfId="4125"/>
    <cellStyle name="Note 3 2 2 3 2" xfId="8288"/>
    <cellStyle name="Note 3 2 2 3 2 2" xfId="16642"/>
    <cellStyle name="Note 3 2 2 3 3" xfId="12480"/>
    <cellStyle name="Note 3 2 2 4" xfId="4963"/>
    <cellStyle name="Note 3 2 2 4 2" xfId="13317"/>
    <cellStyle name="Note 3 2 2 5" xfId="9155"/>
    <cellStyle name="Note 3 2 3" xfId="1324"/>
    <cellStyle name="Note 3 2 3 2" xfId="4126"/>
    <cellStyle name="Note 3 2 3 2 2" xfId="8289"/>
    <cellStyle name="Note 3 2 3 2 2 2" xfId="16643"/>
    <cellStyle name="Note 3 2 3 2 3" xfId="12481"/>
    <cellStyle name="Note 3 2 3 3" xfId="5487"/>
    <cellStyle name="Note 3 2 3 3 2" xfId="13841"/>
    <cellStyle name="Note 3 2 3 4" xfId="9679"/>
    <cellStyle name="Note 3 2 4" xfId="4127"/>
    <cellStyle name="Note 3 2 4 2" xfId="8290"/>
    <cellStyle name="Note 3 2 4 2 2" xfId="16644"/>
    <cellStyle name="Note 3 2 4 3" xfId="12482"/>
    <cellStyle name="Note 3 2 5" xfId="4451"/>
    <cellStyle name="Note 3 2 5 2" xfId="12805"/>
    <cellStyle name="Note 3 2 6" xfId="8643"/>
    <cellStyle name="Note 3 3" xfId="560"/>
    <cellStyle name="Note 3 3 2" xfId="1596"/>
    <cellStyle name="Note 3 3 2 2" xfId="4128"/>
    <cellStyle name="Note 3 3 2 2 2" xfId="8291"/>
    <cellStyle name="Note 3 3 2 2 2 2" xfId="16645"/>
    <cellStyle name="Note 3 3 2 2 3" xfId="12483"/>
    <cellStyle name="Note 3 3 2 3" xfId="5759"/>
    <cellStyle name="Note 3 3 2 3 2" xfId="14113"/>
    <cellStyle name="Note 3 3 2 4" xfId="9951"/>
    <cellStyle name="Note 3 3 3" xfId="4129"/>
    <cellStyle name="Note 3 3 3 2" xfId="8292"/>
    <cellStyle name="Note 3 3 3 2 2" xfId="16646"/>
    <cellStyle name="Note 3 3 3 3" xfId="12484"/>
    <cellStyle name="Note 3 3 4" xfId="4723"/>
    <cellStyle name="Note 3 3 4 2" xfId="13077"/>
    <cellStyle name="Note 3 3 5" xfId="8915"/>
    <cellStyle name="Note 3 4" xfId="1084"/>
    <cellStyle name="Note 3 4 2" xfId="4130"/>
    <cellStyle name="Note 3 4 2 2" xfId="8293"/>
    <cellStyle name="Note 3 4 2 2 2" xfId="16647"/>
    <cellStyle name="Note 3 4 2 3" xfId="12485"/>
    <cellStyle name="Note 3 4 3" xfId="5247"/>
    <cellStyle name="Note 3 4 3 2" xfId="13601"/>
    <cellStyle name="Note 3 4 4" xfId="9439"/>
    <cellStyle name="Note 3 5" xfId="4131"/>
    <cellStyle name="Note 3 5 2" xfId="8294"/>
    <cellStyle name="Note 3 5 2 2" xfId="16648"/>
    <cellStyle name="Note 3 5 3" xfId="12486"/>
    <cellStyle name="Note 3 6" xfId="4211"/>
    <cellStyle name="Note 3 6 2" xfId="12565"/>
    <cellStyle name="Note 3 7" xfId="8403"/>
    <cellStyle name="Note 4" xfId="58"/>
    <cellStyle name="Note 4 2" xfId="301"/>
    <cellStyle name="Note 4 2 2" xfId="814"/>
    <cellStyle name="Note 4 2 2 2" xfId="1850"/>
    <cellStyle name="Note 4 2 2 2 2" xfId="4132"/>
    <cellStyle name="Note 4 2 2 2 2 2" xfId="8295"/>
    <cellStyle name="Note 4 2 2 2 2 2 2" xfId="16649"/>
    <cellStyle name="Note 4 2 2 2 2 3" xfId="12487"/>
    <cellStyle name="Note 4 2 2 2 3" xfId="6013"/>
    <cellStyle name="Note 4 2 2 2 3 2" xfId="14367"/>
    <cellStyle name="Note 4 2 2 2 4" xfId="10205"/>
    <cellStyle name="Note 4 2 2 3" xfId="4133"/>
    <cellStyle name="Note 4 2 2 3 2" xfId="8296"/>
    <cellStyle name="Note 4 2 2 3 2 2" xfId="16650"/>
    <cellStyle name="Note 4 2 2 3 3" xfId="12488"/>
    <cellStyle name="Note 4 2 2 4" xfId="4977"/>
    <cellStyle name="Note 4 2 2 4 2" xfId="13331"/>
    <cellStyle name="Note 4 2 2 5" xfId="9169"/>
    <cellStyle name="Note 4 2 3" xfId="1338"/>
    <cellStyle name="Note 4 2 3 2" xfId="4134"/>
    <cellStyle name="Note 4 2 3 2 2" xfId="8297"/>
    <cellStyle name="Note 4 2 3 2 2 2" xfId="16651"/>
    <cellStyle name="Note 4 2 3 2 3" xfId="12489"/>
    <cellStyle name="Note 4 2 3 3" xfId="5501"/>
    <cellStyle name="Note 4 2 3 3 2" xfId="13855"/>
    <cellStyle name="Note 4 2 3 4" xfId="9693"/>
    <cellStyle name="Note 4 2 4" xfId="4135"/>
    <cellStyle name="Note 4 2 4 2" xfId="8298"/>
    <cellStyle name="Note 4 2 4 2 2" xfId="16652"/>
    <cellStyle name="Note 4 2 4 3" xfId="12490"/>
    <cellStyle name="Note 4 2 5" xfId="4465"/>
    <cellStyle name="Note 4 2 5 2" xfId="12819"/>
    <cellStyle name="Note 4 2 6" xfId="8657"/>
    <cellStyle name="Note 4 3" xfId="574"/>
    <cellStyle name="Note 4 3 2" xfId="1610"/>
    <cellStyle name="Note 4 3 2 2" xfId="4136"/>
    <cellStyle name="Note 4 3 2 2 2" xfId="8299"/>
    <cellStyle name="Note 4 3 2 2 2 2" xfId="16653"/>
    <cellStyle name="Note 4 3 2 2 3" xfId="12491"/>
    <cellStyle name="Note 4 3 2 3" xfId="5773"/>
    <cellStyle name="Note 4 3 2 3 2" xfId="14127"/>
    <cellStyle name="Note 4 3 2 4" xfId="9965"/>
    <cellStyle name="Note 4 3 3" xfId="4137"/>
    <cellStyle name="Note 4 3 3 2" xfId="8300"/>
    <cellStyle name="Note 4 3 3 2 2" xfId="16654"/>
    <cellStyle name="Note 4 3 3 3" xfId="12492"/>
    <cellStyle name="Note 4 3 4" xfId="4737"/>
    <cellStyle name="Note 4 3 4 2" xfId="13091"/>
    <cellStyle name="Note 4 3 5" xfId="8929"/>
    <cellStyle name="Note 4 4" xfId="1098"/>
    <cellStyle name="Note 4 4 2" xfId="4138"/>
    <cellStyle name="Note 4 4 2 2" xfId="8301"/>
    <cellStyle name="Note 4 4 2 2 2" xfId="16655"/>
    <cellStyle name="Note 4 4 2 3" xfId="12493"/>
    <cellStyle name="Note 4 4 3" xfId="5261"/>
    <cellStyle name="Note 4 4 3 2" xfId="13615"/>
    <cellStyle name="Note 4 4 4" xfId="9453"/>
    <cellStyle name="Note 4 5" xfId="4139"/>
    <cellStyle name="Note 4 5 2" xfId="8302"/>
    <cellStyle name="Note 4 5 2 2" xfId="16656"/>
    <cellStyle name="Note 4 5 3" xfId="12494"/>
    <cellStyle name="Note 4 6" xfId="4225"/>
    <cellStyle name="Note 4 6 2" xfId="12579"/>
    <cellStyle name="Note 4 7" xfId="8417"/>
    <cellStyle name="Note 5" xfId="72"/>
    <cellStyle name="Note 5 2" xfId="315"/>
    <cellStyle name="Note 5 2 2" xfId="828"/>
    <cellStyle name="Note 5 2 2 2" xfId="1864"/>
    <cellStyle name="Note 5 2 2 2 2" xfId="4140"/>
    <cellStyle name="Note 5 2 2 2 2 2" xfId="8303"/>
    <cellStyle name="Note 5 2 2 2 2 2 2" xfId="16657"/>
    <cellStyle name="Note 5 2 2 2 2 3" xfId="12495"/>
    <cellStyle name="Note 5 2 2 2 3" xfId="6027"/>
    <cellStyle name="Note 5 2 2 2 3 2" xfId="14381"/>
    <cellStyle name="Note 5 2 2 2 4" xfId="10219"/>
    <cellStyle name="Note 5 2 2 3" xfId="4141"/>
    <cellStyle name="Note 5 2 2 3 2" xfId="8304"/>
    <cellStyle name="Note 5 2 2 3 2 2" xfId="16658"/>
    <cellStyle name="Note 5 2 2 3 3" xfId="12496"/>
    <cellStyle name="Note 5 2 2 4" xfId="4991"/>
    <cellStyle name="Note 5 2 2 4 2" xfId="13345"/>
    <cellStyle name="Note 5 2 2 5" xfId="9183"/>
    <cellStyle name="Note 5 2 3" xfId="1352"/>
    <cellStyle name="Note 5 2 3 2" xfId="4142"/>
    <cellStyle name="Note 5 2 3 2 2" xfId="8305"/>
    <cellStyle name="Note 5 2 3 2 2 2" xfId="16659"/>
    <cellStyle name="Note 5 2 3 2 3" xfId="12497"/>
    <cellStyle name="Note 5 2 3 3" xfId="5515"/>
    <cellStyle name="Note 5 2 3 3 2" xfId="13869"/>
    <cellStyle name="Note 5 2 3 4" xfId="9707"/>
    <cellStyle name="Note 5 2 4" xfId="4143"/>
    <cellStyle name="Note 5 2 4 2" xfId="8306"/>
    <cellStyle name="Note 5 2 4 2 2" xfId="16660"/>
    <cellStyle name="Note 5 2 4 3" xfId="12498"/>
    <cellStyle name="Note 5 2 5" xfId="4479"/>
    <cellStyle name="Note 5 2 5 2" xfId="12833"/>
    <cellStyle name="Note 5 2 6" xfId="8671"/>
    <cellStyle name="Note 5 3" xfId="588"/>
    <cellStyle name="Note 5 3 2" xfId="1624"/>
    <cellStyle name="Note 5 3 2 2" xfId="4144"/>
    <cellStyle name="Note 5 3 2 2 2" xfId="8307"/>
    <cellStyle name="Note 5 3 2 2 2 2" xfId="16661"/>
    <cellStyle name="Note 5 3 2 2 3" xfId="12499"/>
    <cellStyle name="Note 5 3 2 3" xfId="5787"/>
    <cellStyle name="Note 5 3 2 3 2" xfId="14141"/>
    <cellStyle name="Note 5 3 2 4" xfId="9979"/>
    <cellStyle name="Note 5 3 3" xfId="4145"/>
    <cellStyle name="Note 5 3 3 2" xfId="8308"/>
    <cellStyle name="Note 5 3 3 2 2" xfId="16662"/>
    <cellStyle name="Note 5 3 3 3" xfId="12500"/>
    <cellStyle name="Note 5 3 4" xfId="4751"/>
    <cellStyle name="Note 5 3 4 2" xfId="13105"/>
    <cellStyle name="Note 5 3 5" xfId="8943"/>
    <cellStyle name="Note 5 4" xfId="1112"/>
    <cellStyle name="Note 5 4 2" xfId="4146"/>
    <cellStyle name="Note 5 4 2 2" xfId="8309"/>
    <cellStyle name="Note 5 4 2 2 2" xfId="16663"/>
    <cellStyle name="Note 5 4 2 3" xfId="12501"/>
    <cellStyle name="Note 5 4 3" xfId="5275"/>
    <cellStyle name="Note 5 4 3 2" xfId="13629"/>
    <cellStyle name="Note 5 4 4" xfId="9467"/>
    <cellStyle name="Note 5 5" xfId="4147"/>
    <cellStyle name="Note 5 5 2" xfId="8310"/>
    <cellStyle name="Note 5 5 2 2" xfId="16664"/>
    <cellStyle name="Note 5 5 3" xfId="12502"/>
    <cellStyle name="Note 5 6" xfId="4239"/>
    <cellStyle name="Note 5 6 2" xfId="12593"/>
    <cellStyle name="Note 5 7" xfId="8431"/>
    <cellStyle name="Note 6" xfId="86"/>
    <cellStyle name="Note 6 2" xfId="329"/>
    <cellStyle name="Note 6 2 2" xfId="842"/>
    <cellStyle name="Note 6 2 2 2" xfId="1878"/>
    <cellStyle name="Note 6 2 2 2 2" xfId="4148"/>
    <cellStyle name="Note 6 2 2 2 2 2" xfId="8311"/>
    <cellStyle name="Note 6 2 2 2 2 2 2" xfId="16665"/>
    <cellStyle name="Note 6 2 2 2 2 3" xfId="12503"/>
    <cellStyle name="Note 6 2 2 2 3" xfId="6041"/>
    <cellStyle name="Note 6 2 2 2 3 2" xfId="14395"/>
    <cellStyle name="Note 6 2 2 2 4" xfId="10233"/>
    <cellStyle name="Note 6 2 2 3" xfId="4149"/>
    <cellStyle name="Note 6 2 2 3 2" xfId="8312"/>
    <cellStyle name="Note 6 2 2 3 2 2" xfId="16666"/>
    <cellStyle name="Note 6 2 2 3 3" xfId="12504"/>
    <cellStyle name="Note 6 2 2 4" xfId="5005"/>
    <cellStyle name="Note 6 2 2 4 2" xfId="13359"/>
    <cellStyle name="Note 6 2 2 5" xfId="9197"/>
    <cellStyle name="Note 6 2 3" xfId="1366"/>
    <cellStyle name="Note 6 2 3 2" xfId="4150"/>
    <cellStyle name="Note 6 2 3 2 2" xfId="8313"/>
    <cellStyle name="Note 6 2 3 2 2 2" xfId="16667"/>
    <cellStyle name="Note 6 2 3 2 3" xfId="12505"/>
    <cellStyle name="Note 6 2 3 3" xfId="5529"/>
    <cellStyle name="Note 6 2 3 3 2" xfId="13883"/>
    <cellStyle name="Note 6 2 3 4" xfId="9721"/>
    <cellStyle name="Note 6 2 4" xfId="4151"/>
    <cellStyle name="Note 6 2 4 2" xfId="8314"/>
    <cellStyle name="Note 6 2 4 2 2" xfId="16668"/>
    <cellStyle name="Note 6 2 4 3" xfId="12506"/>
    <cellStyle name="Note 6 2 5" xfId="4493"/>
    <cellStyle name="Note 6 2 5 2" xfId="12847"/>
    <cellStyle name="Note 6 2 6" xfId="8685"/>
    <cellStyle name="Note 6 3" xfId="602"/>
    <cellStyle name="Note 6 3 2" xfId="1638"/>
    <cellStyle name="Note 6 3 2 2" xfId="4152"/>
    <cellStyle name="Note 6 3 2 2 2" xfId="8315"/>
    <cellStyle name="Note 6 3 2 2 2 2" xfId="16669"/>
    <cellStyle name="Note 6 3 2 2 3" xfId="12507"/>
    <cellStyle name="Note 6 3 2 3" xfId="5801"/>
    <cellStyle name="Note 6 3 2 3 2" xfId="14155"/>
    <cellStyle name="Note 6 3 2 4" xfId="9993"/>
    <cellStyle name="Note 6 3 3" xfId="4153"/>
    <cellStyle name="Note 6 3 3 2" xfId="8316"/>
    <cellStyle name="Note 6 3 3 2 2" xfId="16670"/>
    <cellStyle name="Note 6 3 3 3" xfId="12508"/>
    <cellStyle name="Note 6 3 4" xfId="4765"/>
    <cellStyle name="Note 6 3 4 2" xfId="13119"/>
    <cellStyle name="Note 6 3 5" xfId="8957"/>
    <cellStyle name="Note 6 4" xfId="1126"/>
    <cellStyle name="Note 6 4 2" xfId="4154"/>
    <cellStyle name="Note 6 4 2 2" xfId="8317"/>
    <cellStyle name="Note 6 4 2 2 2" xfId="16671"/>
    <cellStyle name="Note 6 4 2 3" xfId="12509"/>
    <cellStyle name="Note 6 4 3" xfId="5289"/>
    <cellStyle name="Note 6 4 3 2" xfId="13643"/>
    <cellStyle name="Note 6 4 4" xfId="9481"/>
    <cellStyle name="Note 6 5" xfId="4155"/>
    <cellStyle name="Note 6 5 2" xfId="8318"/>
    <cellStyle name="Note 6 5 2 2" xfId="16672"/>
    <cellStyle name="Note 6 5 3" xfId="12510"/>
    <cellStyle name="Note 6 6" xfId="4253"/>
    <cellStyle name="Note 6 6 2" xfId="12607"/>
    <cellStyle name="Note 6 7" xfId="8445"/>
    <cellStyle name="Note 7" xfId="100"/>
    <cellStyle name="Note 7 2" xfId="343"/>
    <cellStyle name="Note 7 2 2" xfId="856"/>
    <cellStyle name="Note 7 2 2 2" xfId="1892"/>
    <cellStyle name="Note 7 2 2 2 2" xfId="4156"/>
    <cellStyle name="Note 7 2 2 2 2 2" xfId="8319"/>
    <cellStyle name="Note 7 2 2 2 2 2 2" xfId="16673"/>
    <cellStyle name="Note 7 2 2 2 2 3" xfId="12511"/>
    <cellStyle name="Note 7 2 2 2 3" xfId="6055"/>
    <cellStyle name="Note 7 2 2 2 3 2" xfId="14409"/>
    <cellStyle name="Note 7 2 2 2 4" xfId="10247"/>
    <cellStyle name="Note 7 2 2 3" xfId="4157"/>
    <cellStyle name="Note 7 2 2 3 2" xfId="8320"/>
    <cellStyle name="Note 7 2 2 3 2 2" xfId="16674"/>
    <cellStyle name="Note 7 2 2 3 3" xfId="12512"/>
    <cellStyle name="Note 7 2 2 4" xfId="5019"/>
    <cellStyle name="Note 7 2 2 4 2" xfId="13373"/>
    <cellStyle name="Note 7 2 2 5" xfId="9211"/>
    <cellStyle name="Note 7 2 3" xfId="1380"/>
    <cellStyle name="Note 7 2 3 2" xfId="4158"/>
    <cellStyle name="Note 7 2 3 2 2" xfId="8321"/>
    <cellStyle name="Note 7 2 3 2 2 2" xfId="16675"/>
    <cellStyle name="Note 7 2 3 2 3" xfId="12513"/>
    <cellStyle name="Note 7 2 3 3" xfId="5543"/>
    <cellStyle name="Note 7 2 3 3 2" xfId="13897"/>
    <cellStyle name="Note 7 2 3 4" xfId="9735"/>
    <cellStyle name="Note 7 2 4" xfId="4159"/>
    <cellStyle name="Note 7 2 4 2" xfId="8322"/>
    <cellStyle name="Note 7 2 4 2 2" xfId="16676"/>
    <cellStyle name="Note 7 2 4 3" xfId="12514"/>
    <cellStyle name="Note 7 2 5" xfId="4507"/>
    <cellStyle name="Note 7 2 5 2" xfId="12861"/>
    <cellStyle name="Note 7 2 6" xfId="8699"/>
    <cellStyle name="Note 7 3" xfId="616"/>
    <cellStyle name="Note 7 3 2" xfId="1652"/>
    <cellStyle name="Note 7 3 2 2" xfId="4160"/>
    <cellStyle name="Note 7 3 2 2 2" xfId="8323"/>
    <cellStyle name="Note 7 3 2 2 2 2" xfId="16677"/>
    <cellStyle name="Note 7 3 2 2 3" xfId="12515"/>
    <cellStyle name="Note 7 3 2 3" xfId="5815"/>
    <cellStyle name="Note 7 3 2 3 2" xfId="14169"/>
    <cellStyle name="Note 7 3 2 4" xfId="10007"/>
    <cellStyle name="Note 7 3 3" xfId="4161"/>
    <cellStyle name="Note 7 3 3 2" xfId="8324"/>
    <cellStyle name="Note 7 3 3 2 2" xfId="16678"/>
    <cellStyle name="Note 7 3 3 3" xfId="12516"/>
    <cellStyle name="Note 7 3 4" xfId="4779"/>
    <cellStyle name="Note 7 3 4 2" xfId="13133"/>
    <cellStyle name="Note 7 3 5" xfId="8971"/>
    <cellStyle name="Note 7 4" xfId="1140"/>
    <cellStyle name="Note 7 4 2" xfId="4162"/>
    <cellStyle name="Note 7 4 2 2" xfId="8325"/>
    <cellStyle name="Note 7 4 2 2 2" xfId="16679"/>
    <cellStyle name="Note 7 4 2 3" xfId="12517"/>
    <cellStyle name="Note 7 4 3" xfId="5303"/>
    <cellStyle name="Note 7 4 3 2" xfId="13657"/>
    <cellStyle name="Note 7 4 4" xfId="9495"/>
    <cellStyle name="Note 7 5" xfId="4163"/>
    <cellStyle name="Note 7 5 2" xfId="8326"/>
    <cellStyle name="Note 7 5 2 2" xfId="16680"/>
    <cellStyle name="Note 7 5 3" xfId="12518"/>
    <cellStyle name="Note 7 6" xfId="4267"/>
    <cellStyle name="Note 7 6 2" xfId="12621"/>
    <cellStyle name="Note 7 7" xfId="8459"/>
    <cellStyle name="Note 8" xfId="114"/>
    <cellStyle name="Note 8 2" xfId="357"/>
    <cellStyle name="Note 8 2 2" xfId="870"/>
    <cellStyle name="Note 8 2 2 2" xfId="1906"/>
    <cellStyle name="Note 8 2 2 2 2" xfId="4164"/>
    <cellStyle name="Note 8 2 2 2 2 2" xfId="8327"/>
    <cellStyle name="Note 8 2 2 2 2 2 2" xfId="16681"/>
    <cellStyle name="Note 8 2 2 2 2 3" xfId="12519"/>
    <cellStyle name="Note 8 2 2 2 3" xfId="6069"/>
    <cellStyle name="Note 8 2 2 2 3 2" xfId="14423"/>
    <cellStyle name="Note 8 2 2 2 4" xfId="10261"/>
    <cellStyle name="Note 8 2 2 3" xfId="4165"/>
    <cellStyle name="Note 8 2 2 3 2" xfId="8328"/>
    <cellStyle name="Note 8 2 2 3 2 2" xfId="16682"/>
    <cellStyle name="Note 8 2 2 3 3" xfId="12520"/>
    <cellStyle name="Note 8 2 2 4" xfId="5033"/>
    <cellStyle name="Note 8 2 2 4 2" xfId="13387"/>
    <cellStyle name="Note 8 2 2 5" xfId="9225"/>
    <cellStyle name="Note 8 2 3" xfId="1394"/>
    <cellStyle name="Note 8 2 3 2" xfId="4166"/>
    <cellStyle name="Note 8 2 3 2 2" xfId="8329"/>
    <cellStyle name="Note 8 2 3 2 2 2" xfId="16683"/>
    <cellStyle name="Note 8 2 3 2 3" xfId="12521"/>
    <cellStyle name="Note 8 2 3 3" xfId="5557"/>
    <cellStyle name="Note 8 2 3 3 2" xfId="13911"/>
    <cellStyle name="Note 8 2 3 4" xfId="9749"/>
    <cellStyle name="Note 8 2 4" xfId="4167"/>
    <cellStyle name="Note 8 2 4 2" xfId="8330"/>
    <cellStyle name="Note 8 2 4 2 2" xfId="16684"/>
    <cellStyle name="Note 8 2 4 3" xfId="12522"/>
    <cellStyle name="Note 8 2 5" xfId="4521"/>
    <cellStyle name="Note 8 2 5 2" xfId="12875"/>
    <cellStyle name="Note 8 2 6" xfId="8713"/>
    <cellStyle name="Note 8 3" xfId="630"/>
    <cellStyle name="Note 8 3 2" xfId="1666"/>
    <cellStyle name="Note 8 3 2 2" xfId="4168"/>
    <cellStyle name="Note 8 3 2 2 2" xfId="8331"/>
    <cellStyle name="Note 8 3 2 2 2 2" xfId="16685"/>
    <cellStyle name="Note 8 3 2 2 3" xfId="12523"/>
    <cellStyle name="Note 8 3 2 3" xfId="5829"/>
    <cellStyle name="Note 8 3 2 3 2" xfId="14183"/>
    <cellStyle name="Note 8 3 2 4" xfId="10021"/>
    <cellStyle name="Note 8 3 3" xfId="4169"/>
    <cellStyle name="Note 8 3 3 2" xfId="8332"/>
    <cellStyle name="Note 8 3 3 2 2" xfId="16686"/>
    <cellStyle name="Note 8 3 3 3" xfId="12524"/>
    <cellStyle name="Note 8 3 4" xfId="4793"/>
    <cellStyle name="Note 8 3 4 2" xfId="13147"/>
    <cellStyle name="Note 8 3 5" xfId="8985"/>
    <cellStyle name="Note 8 4" xfId="1154"/>
    <cellStyle name="Note 8 4 2" xfId="4170"/>
    <cellStyle name="Note 8 4 2 2" xfId="8333"/>
    <cellStyle name="Note 8 4 2 2 2" xfId="16687"/>
    <cellStyle name="Note 8 4 2 3" xfId="12525"/>
    <cellStyle name="Note 8 4 3" xfId="5317"/>
    <cellStyle name="Note 8 4 3 2" xfId="13671"/>
    <cellStyle name="Note 8 4 4" xfId="9509"/>
    <cellStyle name="Note 8 5" xfId="4171"/>
    <cellStyle name="Note 8 5 2" xfId="8334"/>
    <cellStyle name="Note 8 5 2 2" xfId="16688"/>
    <cellStyle name="Note 8 5 3" xfId="12526"/>
    <cellStyle name="Note 8 6" xfId="4281"/>
    <cellStyle name="Note 8 6 2" xfId="12635"/>
    <cellStyle name="Note 8 7" xfId="8473"/>
    <cellStyle name="Note 9" xfId="128"/>
    <cellStyle name="Note 9 2" xfId="371"/>
    <cellStyle name="Note 9 2 2" xfId="884"/>
    <cellStyle name="Note 9 2 2 2" xfId="1920"/>
    <cellStyle name="Note 9 2 2 2 2" xfId="4172"/>
    <cellStyle name="Note 9 2 2 2 2 2" xfId="8335"/>
    <cellStyle name="Note 9 2 2 2 2 2 2" xfId="16689"/>
    <cellStyle name="Note 9 2 2 2 2 3" xfId="12527"/>
    <cellStyle name="Note 9 2 2 2 3" xfId="6083"/>
    <cellStyle name="Note 9 2 2 2 3 2" xfId="14437"/>
    <cellStyle name="Note 9 2 2 2 4" xfId="10275"/>
    <cellStyle name="Note 9 2 2 3" xfId="4173"/>
    <cellStyle name="Note 9 2 2 3 2" xfId="8336"/>
    <cellStyle name="Note 9 2 2 3 2 2" xfId="16690"/>
    <cellStyle name="Note 9 2 2 3 3" xfId="12528"/>
    <cellStyle name="Note 9 2 2 4" xfId="5047"/>
    <cellStyle name="Note 9 2 2 4 2" xfId="13401"/>
    <cellStyle name="Note 9 2 2 5" xfId="9239"/>
    <cellStyle name="Note 9 2 3" xfId="1408"/>
    <cellStyle name="Note 9 2 3 2" xfId="4174"/>
    <cellStyle name="Note 9 2 3 2 2" xfId="8337"/>
    <cellStyle name="Note 9 2 3 2 2 2" xfId="16691"/>
    <cellStyle name="Note 9 2 3 2 3" xfId="12529"/>
    <cellStyle name="Note 9 2 3 3" xfId="5571"/>
    <cellStyle name="Note 9 2 3 3 2" xfId="13925"/>
    <cellStyle name="Note 9 2 3 4" xfId="9763"/>
    <cellStyle name="Note 9 2 4" xfId="4175"/>
    <cellStyle name="Note 9 2 4 2" xfId="8338"/>
    <cellStyle name="Note 9 2 4 2 2" xfId="16692"/>
    <cellStyle name="Note 9 2 4 3" xfId="12530"/>
    <cellStyle name="Note 9 2 5" xfId="4535"/>
    <cellStyle name="Note 9 2 5 2" xfId="12889"/>
    <cellStyle name="Note 9 2 6" xfId="8727"/>
    <cellStyle name="Note 9 3" xfId="644"/>
    <cellStyle name="Note 9 3 2" xfId="1680"/>
    <cellStyle name="Note 9 3 2 2" xfId="4176"/>
    <cellStyle name="Note 9 3 2 2 2" xfId="8339"/>
    <cellStyle name="Note 9 3 2 2 2 2" xfId="16693"/>
    <cellStyle name="Note 9 3 2 2 3" xfId="12531"/>
    <cellStyle name="Note 9 3 2 3" xfId="5843"/>
    <cellStyle name="Note 9 3 2 3 2" xfId="14197"/>
    <cellStyle name="Note 9 3 2 4" xfId="10035"/>
    <cellStyle name="Note 9 3 3" xfId="4177"/>
    <cellStyle name="Note 9 3 3 2" xfId="8340"/>
    <cellStyle name="Note 9 3 3 2 2" xfId="16694"/>
    <cellStyle name="Note 9 3 3 3" xfId="12532"/>
    <cellStyle name="Note 9 3 4" xfId="4807"/>
    <cellStyle name="Note 9 3 4 2" xfId="13161"/>
    <cellStyle name="Note 9 3 5" xfId="8999"/>
    <cellStyle name="Note 9 4" xfId="1168"/>
    <cellStyle name="Note 9 4 2" xfId="4178"/>
    <cellStyle name="Note 9 4 2 2" xfId="8341"/>
    <cellStyle name="Note 9 4 2 2 2" xfId="16695"/>
    <cellStyle name="Note 9 4 2 3" xfId="12533"/>
    <cellStyle name="Note 9 4 3" xfId="5331"/>
    <cellStyle name="Note 9 4 3 2" xfId="13685"/>
    <cellStyle name="Note 9 4 4" xfId="9523"/>
    <cellStyle name="Note 9 5" xfId="4179"/>
    <cellStyle name="Note 9 5 2" xfId="8342"/>
    <cellStyle name="Note 9 5 2 2" xfId="16696"/>
    <cellStyle name="Note 9 5 3" xfId="12534"/>
    <cellStyle name="Note 9 6" xfId="4295"/>
    <cellStyle name="Note 9 6 2" xfId="12649"/>
    <cellStyle name="Note 9 7" xfId="8487"/>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7E2A7A"/>
      <color rgb="FF60205D"/>
      <color rgb="FF7C75D9"/>
      <color rgb="FF9945C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worksheet" Target="worksheets/sheet5.xml"/><Relationship Id="rId18" Type="http://schemas.openxmlformats.org/officeDocument/2006/relationships/worksheet" Target="worksheets/sheet10.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chartsheet" Target="chartsheets/sheet3.xml"/><Relationship Id="rId12" Type="http://schemas.openxmlformats.org/officeDocument/2006/relationships/chartsheet" Target="chartsheets/sheet8.xml"/><Relationship Id="rId17" Type="http://schemas.openxmlformats.org/officeDocument/2006/relationships/worksheet" Target="worksheets/sheet9.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8.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chartsheet" Target="chartsheets/sheet7.xml"/><Relationship Id="rId24" Type="http://schemas.openxmlformats.org/officeDocument/2006/relationships/theme" Target="theme/theme1.xml"/><Relationship Id="rId5" Type="http://schemas.openxmlformats.org/officeDocument/2006/relationships/chartsheet" Target="chartsheets/sheet1.xml"/><Relationship Id="rId15" Type="http://schemas.openxmlformats.org/officeDocument/2006/relationships/worksheet" Target="worksheets/sheet7.xml"/><Relationship Id="rId23" Type="http://schemas.openxmlformats.org/officeDocument/2006/relationships/externalLink" Target="externalLinks/externalLink5.xml"/><Relationship Id="rId10" Type="http://schemas.openxmlformats.org/officeDocument/2006/relationships/chartsheet" Target="chartsheets/sheet6.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hartsheet" Target="chartsheets/sheet5.xml"/><Relationship Id="rId14" Type="http://schemas.openxmlformats.org/officeDocument/2006/relationships/worksheet" Target="worksheets/sheet6.xml"/><Relationship Id="rId22" Type="http://schemas.openxmlformats.org/officeDocument/2006/relationships/externalLink" Target="externalLinks/externalLink4.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32521441919149E-2"/>
          <c:y val="0.12912539637296472"/>
          <c:w val="0.82014874915483438"/>
          <c:h val="0.81578974715264663"/>
        </c:manualLayout>
      </c:layout>
      <c:areaChart>
        <c:grouping val="standard"/>
        <c:varyColors val="0"/>
        <c:ser>
          <c:idx val="0"/>
          <c:order val="0"/>
          <c:tx>
            <c:v>Delivery Capability Zero Storage</c:v>
          </c:tx>
          <c:spPr>
            <a:solidFill>
              <a:srgbClr val="1F497D">
                <a:lumMod val="40000"/>
                <a:lumOff val="60000"/>
              </a:srgbClr>
            </a:solidFill>
            <a:ln w="12700">
              <a:solidFill>
                <a:srgbClr val="0000FF"/>
              </a:solidFill>
              <a:prstDash val="solid"/>
            </a:ln>
            <a:effectLst>
              <a:outerShdw dist="35921" dir="2700000" algn="br">
                <a:srgbClr val="000000"/>
              </a:outerShdw>
            </a:effectLst>
          </c:spP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BORDER'!$J$307:$J$672</c:f>
              <c:numCache>
                <c:formatCode>[Blue]General</c:formatCode>
                <c:ptCount val="366"/>
                <c:pt idx="0">
                  <c:v>138</c:v>
                </c:pt>
                <c:pt idx="1">
                  <c:v>138</c:v>
                </c:pt>
                <c:pt idx="2">
                  <c:v>138</c:v>
                </c:pt>
                <c:pt idx="3">
                  <c:v>138</c:v>
                </c:pt>
                <c:pt idx="4">
                  <c:v>138</c:v>
                </c:pt>
                <c:pt idx="5">
                  <c:v>138</c:v>
                </c:pt>
                <c:pt idx="6">
                  <c:v>138</c:v>
                </c:pt>
                <c:pt idx="7">
                  <c:v>138</c:v>
                </c:pt>
                <c:pt idx="8">
                  <c:v>138</c:v>
                </c:pt>
                <c:pt idx="9">
                  <c:v>138</c:v>
                </c:pt>
                <c:pt idx="10">
                  <c:v>138</c:v>
                </c:pt>
                <c:pt idx="11">
                  <c:v>138</c:v>
                </c:pt>
                <c:pt idx="12">
                  <c:v>138</c:v>
                </c:pt>
                <c:pt idx="13">
                  <c:v>138</c:v>
                </c:pt>
                <c:pt idx="14">
                  <c:v>138</c:v>
                </c:pt>
                <c:pt idx="15">
                  <c:v>138</c:v>
                </c:pt>
                <c:pt idx="16">
                  <c:v>138</c:v>
                </c:pt>
                <c:pt idx="17">
                  <c:v>138</c:v>
                </c:pt>
                <c:pt idx="18">
                  <c:v>138</c:v>
                </c:pt>
                <c:pt idx="19">
                  <c:v>138</c:v>
                </c:pt>
                <c:pt idx="20">
                  <c:v>138</c:v>
                </c:pt>
                <c:pt idx="21">
                  <c:v>138</c:v>
                </c:pt>
                <c:pt idx="22">
                  <c:v>138</c:v>
                </c:pt>
                <c:pt idx="23">
                  <c:v>138</c:v>
                </c:pt>
                <c:pt idx="24">
                  <c:v>138</c:v>
                </c:pt>
                <c:pt idx="25">
                  <c:v>138</c:v>
                </c:pt>
                <c:pt idx="26">
                  <c:v>138</c:v>
                </c:pt>
                <c:pt idx="27">
                  <c:v>138</c:v>
                </c:pt>
                <c:pt idx="28">
                  <c:v>138</c:v>
                </c:pt>
                <c:pt idx="29">
                  <c:v>138</c:v>
                </c:pt>
                <c:pt idx="30">
                  <c:v>138</c:v>
                </c:pt>
                <c:pt idx="31">
                  <c:v>138</c:v>
                </c:pt>
                <c:pt idx="32">
                  <c:v>138</c:v>
                </c:pt>
                <c:pt idx="33">
                  <c:v>138</c:v>
                </c:pt>
                <c:pt idx="34">
                  <c:v>138</c:v>
                </c:pt>
                <c:pt idx="35">
                  <c:v>138</c:v>
                </c:pt>
                <c:pt idx="36">
                  <c:v>138</c:v>
                </c:pt>
                <c:pt idx="37">
                  <c:v>138</c:v>
                </c:pt>
                <c:pt idx="38">
                  <c:v>138</c:v>
                </c:pt>
                <c:pt idx="39">
                  <c:v>138</c:v>
                </c:pt>
                <c:pt idx="40" formatCode="General">
                  <c:v>124</c:v>
                </c:pt>
                <c:pt idx="41" formatCode="General">
                  <c:v>124</c:v>
                </c:pt>
                <c:pt idx="42">
                  <c:v>138</c:v>
                </c:pt>
                <c:pt idx="43">
                  <c:v>138</c:v>
                </c:pt>
                <c:pt idx="44">
                  <c:v>138</c:v>
                </c:pt>
                <c:pt idx="45">
                  <c:v>138</c:v>
                </c:pt>
                <c:pt idx="46">
                  <c:v>138</c:v>
                </c:pt>
                <c:pt idx="47">
                  <c:v>138</c:v>
                </c:pt>
                <c:pt idx="48">
                  <c:v>138</c:v>
                </c:pt>
                <c:pt idx="49">
                  <c:v>138</c:v>
                </c:pt>
                <c:pt idx="50">
                  <c:v>138</c:v>
                </c:pt>
                <c:pt idx="51">
                  <c:v>138</c:v>
                </c:pt>
                <c:pt idx="52">
                  <c:v>138</c:v>
                </c:pt>
                <c:pt idx="53">
                  <c:v>138</c:v>
                </c:pt>
                <c:pt idx="54">
                  <c:v>138</c:v>
                </c:pt>
                <c:pt idx="55">
                  <c:v>138</c:v>
                </c:pt>
                <c:pt idx="56">
                  <c:v>138</c:v>
                </c:pt>
                <c:pt idx="57">
                  <c:v>138</c:v>
                </c:pt>
                <c:pt idx="58">
                  <c:v>138</c:v>
                </c:pt>
                <c:pt idx="59">
                  <c:v>138</c:v>
                </c:pt>
                <c:pt idx="60">
                  <c:v>138</c:v>
                </c:pt>
                <c:pt idx="61">
                  <c:v>138</c:v>
                </c:pt>
                <c:pt idx="62">
                  <c:v>133</c:v>
                </c:pt>
                <c:pt idx="63">
                  <c:v>133</c:v>
                </c:pt>
                <c:pt idx="64">
                  <c:v>133</c:v>
                </c:pt>
                <c:pt idx="65">
                  <c:v>133</c:v>
                </c:pt>
                <c:pt idx="66">
                  <c:v>133</c:v>
                </c:pt>
                <c:pt idx="67">
                  <c:v>133</c:v>
                </c:pt>
                <c:pt idx="68">
                  <c:v>133</c:v>
                </c:pt>
                <c:pt idx="69">
                  <c:v>133</c:v>
                </c:pt>
                <c:pt idx="70">
                  <c:v>133</c:v>
                </c:pt>
                <c:pt idx="71">
                  <c:v>133</c:v>
                </c:pt>
                <c:pt idx="72">
                  <c:v>133</c:v>
                </c:pt>
                <c:pt idx="73">
                  <c:v>133</c:v>
                </c:pt>
                <c:pt idx="74" formatCode="General">
                  <c:v>120</c:v>
                </c:pt>
                <c:pt idx="75" formatCode="General">
                  <c:v>120</c:v>
                </c:pt>
                <c:pt idx="76" formatCode="General">
                  <c:v>120</c:v>
                </c:pt>
                <c:pt idx="77" formatCode="General">
                  <c:v>120</c:v>
                </c:pt>
                <c:pt idx="78" formatCode="General">
                  <c:v>120</c:v>
                </c:pt>
                <c:pt idx="79" formatCode="General">
                  <c:v>120</c:v>
                </c:pt>
                <c:pt idx="80" formatCode="General">
                  <c:v>120</c:v>
                </c:pt>
                <c:pt idx="81">
                  <c:v>133</c:v>
                </c:pt>
                <c:pt idx="82">
                  <c:v>133</c:v>
                </c:pt>
                <c:pt idx="83">
                  <c:v>133</c:v>
                </c:pt>
                <c:pt idx="84">
                  <c:v>133</c:v>
                </c:pt>
                <c:pt idx="85">
                  <c:v>133</c:v>
                </c:pt>
                <c:pt idx="86">
                  <c:v>133</c:v>
                </c:pt>
                <c:pt idx="87">
                  <c:v>133</c:v>
                </c:pt>
                <c:pt idx="88">
                  <c:v>133</c:v>
                </c:pt>
                <c:pt idx="89" formatCode="General">
                  <c:v>128</c:v>
                </c:pt>
                <c:pt idx="90" formatCode="General">
                  <c:v>128</c:v>
                </c:pt>
                <c:pt idx="91" formatCode="General">
                  <c:v>128</c:v>
                </c:pt>
                <c:pt idx="92">
                  <c:v>133</c:v>
                </c:pt>
                <c:pt idx="93">
                  <c:v>133</c:v>
                </c:pt>
                <c:pt idx="94">
                  <c:v>133</c:v>
                </c:pt>
                <c:pt idx="95">
                  <c:v>133</c:v>
                </c:pt>
                <c:pt idx="96" formatCode="General">
                  <c:v>129</c:v>
                </c:pt>
                <c:pt idx="97" formatCode="General">
                  <c:v>129</c:v>
                </c:pt>
                <c:pt idx="98" formatCode="General">
                  <c:v>129</c:v>
                </c:pt>
                <c:pt idx="99" formatCode="General">
                  <c:v>129</c:v>
                </c:pt>
                <c:pt idx="100">
                  <c:v>133</c:v>
                </c:pt>
                <c:pt idx="101">
                  <c:v>133</c:v>
                </c:pt>
                <c:pt idx="102">
                  <c:v>133</c:v>
                </c:pt>
                <c:pt idx="103">
                  <c:v>133</c:v>
                </c:pt>
                <c:pt idx="104">
                  <c:v>133</c:v>
                </c:pt>
                <c:pt idx="105">
                  <c:v>133</c:v>
                </c:pt>
                <c:pt idx="106">
                  <c:v>133</c:v>
                </c:pt>
                <c:pt idx="107">
                  <c:v>133</c:v>
                </c:pt>
                <c:pt idx="108">
                  <c:v>133</c:v>
                </c:pt>
                <c:pt idx="109">
                  <c:v>133</c:v>
                </c:pt>
                <c:pt idx="110">
                  <c:v>133</c:v>
                </c:pt>
                <c:pt idx="111">
                  <c:v>133</c:v>
                </c:pt>
                <c:pt idx="112">
                  <c:v>133</c:v>
                </c:pt>
                <c:pt idx="113">
                  <c:v>133</c:v>
                </c:pt>
                <c:pt idx="114">
                  <c:v>133</c:v>
                </c:pt>
                <c:pt idx="115">
                  <c:v>133</c:v>
                </c:pt>
                <c:pt idx="116">
                  <c:v>133</c:v>
                </c:pt>
                <c:pt idx="117">
                  <c:v>133</c:v>
                </c:pt>
                <c:pt idx="118">
                  <c:v>133</c:v>
                </c:pt>
                <c:pt idx="119">
                  <c:v>133</c:v>
                </c:pt>
                <c:pt idx="120">
                  <c:v>133</c:v>
                </c:pt>
                <c:pt idx="121">
                  <c:v>133</c:v>
                </c:pt>
                <c:pt idx="122">
                  <c:v>133</c:v>
                </c:pt>
                <c:pt idx="123">
                  <c:v>139</c:v>
                </c:pt>
                <c:pt idx="124">
                  <c:v>139</c:v>
                </c:pt>
                <c:pt idx="125">
                  <c:v>139</c:v>
                </c:pt>
                <c:pt idx="126">
                  <c:v>139</c:v>
                </c:pt>
                <c:pt idx="127">
                  <c:v>139</c:v>
                </c:pt>
                <c:pt idx="128">
                  <c:v>139</c:v>
                </c:pt>
                <c:pt idx="129">
                  <c:v>139</c:v>
                </c:pt>
                <c:pt idx="130">
                  <c:v>139</c:v>
                </c:pt>
                <c:pt idx="131">
                  <c:v>139</c:v>
                </c:pt>
                <c:pt idx="132">
                  <c:v>139</c:v>
                </c:pt>
                <c:pt idx="133">
                  <c:v>139</c:v>
                </c:pt>
                <c:pt idx="134">
                  <c:v>139</c:v>
                </c:pt>
                <c:pt idx="135">
                  <c:v>139</c:v>
                </c:pt>
                <c:pt idx="136">
                  <c:v>139</c:v>
                </c:pt>
                <c:pt idx="137" formatCode="General">
                  <c:v>122</c:v>
                </c:pt>
                <c:pt idx="138" formatCode="General">
                  <c:v>122</c:v>
                </c:pt>
                <c:pt idx="139" formatCode="General">
                  <c:v>121</c:v>
                </c:pt>
                <c:pt idx="140" formatCode="General">
                  <c:v>121</c:v>
                </c:pt>
                <c:pt idx="141" formatCode="General">
                  <c:v>121</c:v>
                </c:pt>
                <c:pt idx="142" formatCode="General">
                  <c:v>122</c:v>
                </c:pt>
                <c:pt idx="143" formatCode="General">
                  <c:v>122</c:v>
                </c:pt>
                <c:pt idx="144" formatCode="General">
                  <c:v>122</c:v>
                </c:pt>
                <c:pt idx="145" formatCode="General">
                  <c:v>122</c:v>
                </c:pt>
                <c:pt idx="146" formatCode="General">
                  <c:v>121</c:v>
                </c:pt>
                <c:pt idx="147" formatCode="General">
                  <c:v>121</c:v>
                </c:pt>
                <c:pt idx="148">
                  <c:v>128</c:v>
                </c:pt>
                <c:pt idx="149">
                  <c:v>128</c:v>
                </c:pt>
                <c:pt idx="150">
                  <c:v>128</c:v>
                </c:pt>
                <c:pt idx="151">
                  <c:v>128</c:v>
                </c:pt>
                <c:pt idx="152">
                  <c:v>128</c:v>
                </c:pt>
                <c:pt idx="153">
                  <c:v>127</c:v>
                </c:pt>
                <c:pt idx="154">
                  <c:v>127</c:v>
                </c:pt>
                <c:pt idx="155">
                  <c:v>127</c:v>
                </c:pt>
                <c:pt idx="156">
                  <c:v>127</c:v>
                </c:pt>
                <c:pt idx="157">
                  <c:v>127</c:v>
                </c:pt>
                <c:pt idx="158">
                  <c:v>127</c:v>
                </c:pt>
                <c:pt idx="159">
                  <c:v>127</c:v>
                </c:pt>
                <c:pt idx="160">
                  <c:v>127</c:v>
                </c:pt>
                <c:pt idx="161">
                  <c:v>127</c:v>
                </c:pt>
                <c:pt idx="162">
                  <c:v>127</c:v>
                </c:pt>
                <c:pt idx="163">
                  <c:v>127</c:v>
                </c:pt>
                <c:pt idx="164">
                  <c:v>127</c:v>
                </c:pt>
                <c:pt idx="165">
                  <c:v>127</c:v>
                </c:pt>
                <c:pt idx="166">
                  <c:v>127</c:v>
                </c:pt>
                <c:pt idx="167" formatCode="General">
                  <c:v>113</c:v>
                </c:pt>
                <c:pt idx="168" formatCode="General">
                  <c:v>113</c:v>
                </c:pt>
                <c:pt idx="169" formatCode="General">
                  <c:v>113</c:v>
                </c:pt>
                <c:pt idx="170">
                  <c:v>127</c:v>
                </c:pt>
                <c:pt idx="171">
                  <c:v>127</c:v>
                </c:pt>
                <c:pt idx="172">
                  <c:v>127</c:v>
                </c:pt>
                <c:pt idx="173">
                  <c:v>127</c:v>
                </c:pt>
                <c:pt idx="174">
                  <c:v>127</c:v>
                </c:pt>
                <c:pt idx="175">
                  <c:v>127</c:v>
                </c:pt>
                <c:pt idx="176">
                  <c:v>127</c:v>
                </c:pt>
                <c:pt idx="177">
                  <c:v>127</c:v>
                </c:pt>
                <c:pt idx="178">
                  <c:v>127</c:v>
                </c:pt>
                <c:pt idx="179">
                  <c:v>127</c:v>
                </c:pt>
                <c:pt idx="180">
                  <c:v>127</c:v>
                </c:pt>
                <c:pt idx="181">
                  <c:v>127</c:v>
                </c:pt>
                <c:pt idx="182">
                  <c:v>127</c:v>
                </c:pt>
                <c:pt idx="183">
                  <c:v>127</c:v>
                </c:pt>
                <c:pt idx="184">
                  <c:v>127</c:v>
                </c:pt>
                <c:pt idx="185">
                  <c:v>127</c:v>
                </c:pt>
                <c:pt idx="186">
                  <c:v>127</c:v>
                </c:pt>
                <c:pt idx="187">
                  <c:v>127</c:v>
                </c:pt>
                <c:pt idx="188">
                  <c:v>127</c:v>
                </c:pt>
                <c:pt idx="189">
                  <c:v>127</c:v>
                </c:pt>
                <c:pt idx="190">
                  <c:v>127</c:v>
                </c:pt>
                <c:pt idx="191">
                  <c:v>127</c:v>
                </c:pt>
                <c:pt idx="192">
                  <c:v>127</c:v>
                </c:pt>
                <c:pt idx="193">
                  <c:v>127</c:v>
                </c:pt>
                <c:pt idx="194">
                  <c:v>127</c:v>
                </c:pt>
                <c:pt idx="195">
                  <c:v>127</c:v>
                </c:pt>
                <c:pt idx="196">
                  <c:v>127</c:v>
                </c:pt>
                <c:pt idx="197">
                  <c:v>127</c:v>
                </c:pt>
                <c:pt idx="198">
                  <c:v>127</c:v>
                </c:pt>
                <c:pt idx="199">
                  <c:v>127</c:v>
                </c:pt>
                <c:pt idx="200">
                  <c:v>127</c:v>
                </c:pt>
                <c:pt idx="201">
                  <c:v>127</c:v>
                </c:pt>
                <c:pt idx="202">
                  <c:v>127</c:v>
                </c:pt>
                <c:pt idx="203">
                  <c:v>127</c:v>
                </c:pt>
                <c:pt idx="204">
                  <c:v>127</c:v>
                </c:pt>
                <c:pt idx="205">
                  <c:v>127</c:v>
                </c:pt>
                <c:pt idx="206">
                  <c:v>127</c:v>
                </c:pt>
                <c:pt idx="207">
                  <c:v>127</c:v>
                </c:pt>
                <c:pt idx="208">
                  <c:v>127</c:v>
                </c:pt>
                <c:pt idx="209">
                  <c:v>121</c:v>
                </c:pt>
                <c:pt idx="210">
                  <c:v>121</c:v>
                </c:pt>
                <c:pt idx="211">
                  <c:v>121</c:v>
                </c:pt>
                <c:pt idx="212">
                  <c:v>121</c:v>
                </c:pt>
                <c:pt idx="213">
                  <c:v>121</c:v>
                </c:pt>
                <c:pt idx="214">
                  <c:v>121</c:v>
                </c:pt>
                <c:pt idx="215">
                  <c:v>127</c:v>
                </c:pt>
                <c:pt idx="216">
                  <c:v>127</c:v>
                </c:pt>
                <c:pt idx="217">
                  <c:v>127</c:v>
                </c:pt>
                <c:pt idx="218">
                  <c:v>127</c:v>
                </c:pt>
                <c:pt idx="219">
                  <c:v>127</c:v>
                </c:pt>
                <c:pt idx="220">
                  <c:v>127</c:v>
                </c:pt>
                <c:pt idx="221">
                  <c:v>127</c:v>
                </c:pt>
                <c:pt idx="222">
                  <c:v>127</c:v>
                </c:pt>
                <c:pt idx="223">
                  <c:v>127</c:v>
                </c:pt>
                <c:pt idx="224">
                  <c:v>127</c:v>
                </c:pt>
                <c:pt idx="225">
                  <c:v>127</c:v>
                </c:pt>
                <c:pt idx="226">
                  <c:v>127</c:v>
                </c:pt>
                <c:pt idx="227">
                  <c:v>127</c:v>
                </c:pt>
                <c:pt idx="228" formatCode="General">
                  <c:v>124</c:v>
                </c:pt>
                <c:pt idx="229" formatCode="General">
                  <c:v>124</c:v>
                </c:pt>
                <c:pt idx="230" formatCode="General">
                  <c:v>124</c:v>
                </c:pt>
                <c:pt idx="231" formatCode="General">
                  <c:v>124</c:v>
                </c:pt>
                <c:pt idx="232" formatCode="General">
                  <c:v>124</c:v>
                </c:pt>
                <c:pt idx="233" formatCode="General">
                  <c:v>124</c:v>
                </c:pt>
                <c:pt idx="234" formatCode="General">
                  <c:v>124</c:v>
                </c:pt>
                <c:pt idx="235">
                  <c:v>127</c:v>
                </c:pt>
                <c:pt idx="236">
                  <c:v>127</c:v>
                </c:pt>
                <c:pt idx="237">
                  <c:v>127</c:v>
                </c:pt>
                <c:pt idx="238">
                  <c:v>127</c:v>
                </c:pt>
                <c:pt idx="239">
                  <c:v>127</c:v>
                </c:pt>
                <c:pt idx="240">
                  <c:v>127</c:v>
                </c:pt>
                <c:pt idx="241">
                  <c:v>127</c:v>
                </c:pt>
                <c:pt idx="242">
                  <c:v>127</c:v>
                </c:pt>
                <c:pt idx="243">
                  <c:v>127</c:v>
                </c:pt>
                <c:pt idx="244">
                  <c:v>128</c:v>
                </c:pt>
                <c:pt idx="245">
                  <c:v>128</c:v>
                </c:pt>
                <c:pt idx="246">
                  <c:v>128</c:v>
                </c:pt>
                <c:pt idx="247">
                  <c:v>128</c:v>
                </c:pt>
                <c:pt idx="248">
                  <c:v>128</c:v>
                </c:pt>
                <c:pt idx="249">
                  <c:v>128</c:v>
                </c:pt>
                <c:pt idx="250">
                  <c:v>128</c:v>
                </c:pt>
                <c:pt idx="251">
                  <c:v>128</c:v>
                </c:pt>
                <c:pt idx="252">
                  <c:v>128</c:v>
                </c:pt>
                <c:pt idx="253">
                  <c:v>128</c:v>
                </c:pt>
                <c:pt idx="254">
                  <c:v>128</c:v>
                </c:pt>
                <c:pt idx="255">
                  <c:v>128</c:v>
                </c:pt>
                <c:pt idx="256">
                  <c:v>128</c:v>
                </c:pt>
                <c:pt idx="257">
                  <c:v>128</c:v>
                </c:pt>
                <c:pt idx="258">
                  <c:v>128</c:v>
                </c:pt>
                <c:pt idx="259">
                  <c:v>128</c:v>
                </c:pt>
                <c:pt idx="260">
                  <c:v>128</c:v>
                </c:pt>
                <c:pt idx="261">
                  <c:v>128</c:v>
                </c:pt>
                <c:pt idx="262">
                  <c:v>128</c:v>
                </c:pt>
                <c:pt idx="263">
                  <c:v>128</c:v>
                </c:pt>
                <c:pt idx="264" formatCode="General">
                  <c:v>124</c:v>
                </c:pt>
                <c:pt idx="265" formatCode="General">
                  <c:v>124</c:v>
                </c:pt>
                <c:pt idx="266" formatCode="General">
                  <c:v>124</c:v>
                </c:pt>
                <c:pt idx="267">
                  <c:v>128</c:v>
                </c:pt>
                <c:pt idx="268">
                  <c:v>128</c:v>
                </c:pt>
                <c:pt idx="269">
                  <c:v>128</c:v>
                </c:pt>
                <c:pt idx="270">
                  <c:v>128</c:v>
                </c:pt>
                <c:pt idx="271">
                  <c:v>128</c:v>
                </c:pt>
                <c:pt idx="272">
                  <c:v>128</c:v>
                </c:pt>
                <c:pt idx="273">
                  <c:v>128</c:v>
                </c:pt>
                <c:pt idx="274">
                  <c:v>128</c:v>
                </c:pt>
                <c:pt idx="275">
                  <c:v>135</c:v>
                </c:pt>
                <c:pt idx="276">
                  <c:v>135</c:v>
                </c:pt>
                <c:pt idx="277">
                  <c:v>135</c:v>
                </c:pt>
                <c:pt idx="278" formatCode="General">
                  <c:v>126</c:v>
                </c:pt>
                <c:pt idx="279" formatCode="General">
                  <c:v>126</c:v>
                </c:pt>
                <c:pt idx="280" formatCode="General">
                  <c:v>126</c:v>
                </c:pt>
                <c:pt idx="281" formatCode="General">
                  <c:v>126</c:v>
                </c:pt>
                <c:pt idx="282" formatCode="General">
                  <c:v>126</c:v>
                </c:pt>
                <c:pt idx="283">
                  <c:v>135</c:v>
                </c:pt>
                <c:pt idx="284">
                  <c:v>135</c:v>
                </c:pt>
                <c:pt idx="285" formatCode="General">
                  <c:v>124</c:v>
                </c:pt>
                <c:pt idx="286" formatCode="General">
                  <c:v>124</c:v>
                </c:pt>
                <c:pt idx="287" formatCode="General">
                  <c:v>124</c:v>
                </c:pt>
                <c:pt idx="288" formatCode="General">
                  <c:v>124</c:v>
                </c:pt>
                <c:pt idx="289">
                  <c:v>135</c:v>
                </c:pt>
                <c:pt idx="290">
                  <c:v>135</c:v>
                </c:pt>
                <c:pt idx="291">
                  <c:v>135</c:v>
                </c:pt>
                <c:pt idx="292">
                  <c:v>135</c:v>
                </c:pt>
                <c:pt idx="293">
                  <c:v>135</c:v>
                </c:pt>
                <c:pt idx="294">
                  <c:v>135</c:v>
                </c:pt>
                <c:pt idx="295">
                  <c:v>135</c:v>
                </c:pt>
                <c:pt idx="296">
                  <c:v>135</c:v>
                </c:pt>
                <c:pt idx="297">
                  <c:v>135</c:v>
                </c:pt>
                <c:pt idx="298">
                  <c:v>135</c:v>
                </c:pt>
                <c:pt idx="299" formatCode="General">
                  <c:v>126</c:v>
                </c:pt>
                <c:pt idx="300" formatCode="General">
                  <c:v>126</c:v>
                </c:pt>
                <c:pt idx="301" formatCode="General">
                  <c:v>126</c:v>
                </c:pt>
                <c:pt idx="302" formatCode="General">
                  <c:v>126</c:v>
                </c:pt>
                <c:pt idx="303" formatCode="General">
                  <c:v>126</c:v>
                </c:pt>
                <c:pt idx="304">
                  <c:v>135</c:v>
                </c:pt>
                <c:pt idx="305">
                  <c:v>132</c:v>
                </c:pt>
                <c:pt idx="306" formatCode="General">
                  <c:v>120</c:v>
                </c:pt>
                <c:pt idx="307" formatCode="General">
                  <c:v>120</c:v>
                </c:pt>
                <c:pt idx="308" formatCode="General">
                  <c:v>120</c:v>
                </c:pt>
                <c:pt idx="309" formatCode="General">
                  <c:v>120</c:v>
                </c:pt>
                <c:pt idx="310" formatCode="General">
                  <c:v>120</c:v>
                </c:pt>
                <c:pt idx="311" formatCode="General">
                  <c:v>120</c:v>
                </c:pt>
                <c:pt idx="312" formatCode="General">
                  <c:v>120</c:v>
                </c:pt>
                <c:pt idx="313" formatCode="General">
                  <c:v>120</c:v>
                </c:pt>
                <c:pt idx="314" formatCode="General">
                  <c:v>120</c:v>
                </c:pt>
                <c:pt idx="315" formatCode="General">
                  <c:v>120</c:v>
                </c:pt>
                <c:pt idx="316">
                  <c:v>132</c:v>
                </c:pt>
                <c:pt idx="317">
                  <c:v>132</c:v>
                </c:pt>
                <c:pt idx="318">
                  <c:v>132</c:v>
                </c:pt>
                <c:pt idx="319">
                  <c:v>132</c:v>
                </c:pt>
                <c:pt idx="320">
                  <c:v>132</c:v>
                </c:pt>
                <c:pt idx="321">
                  <c:v>132</c:v>
                </c:pt>
                <c:pt idx="322">
                  <c:v>132</c:v>
                </c:pt>
                <c:pt idx="323">
                  <c:v>132</c:v>
                </c:pt>
                <c:pt idx="324">
                  <c:v>132</c:v>
                </c:pt>
                <c:pt idx="325">
                  <c:v>132</c:v>
                </c:pt>
                <c:pt idx="326">
                  <c:v>132</c:v>
                </c:pt>
                <c:pt idx="327">
                  <c:v>132</c:v>
                </c:pt>
                <c:pt idx="328">
                  <c:v>132</c:v>
                </c:pt>
                <c:pt idx="329">
                  <c:v>132</c:v>
                </c:pt>
                <c:pt idx="330">
                  <c:v>132</c:v>
                </c:pt>
                <c:pt idx="331">
                  <c:v>132</c:v>
                </c:pt>
                <c:pt idx="332">
                  <c:v>132</c:v>
                </c:pt>
                <c:pt idx="333">
                  <c:v>132</c:v>
                </c:pt>
                <c:pt idx="334">
                  <c:v>132</c:v>
                </c:pt>
                <c:pt idx="335">
                  <c:v>132</c:v>
                </c:pt>
                <c:pt idx="336">
                  <c:v>130</c:v>
                </c:pt>
                <c:pt idx="337" formatCode="General">
                  <c:v>125</c:v>
                </c:pt>
                <c:pt idx="338" formatCode="General">
                  <c:v>125</c:v>
                </c:pt>
                <c:pt idx="339" formatCode="General">
                  <c:v>125</c:v>
                </c:pt>
                <c:pt idx="340" formatCode="General">
                  <c:v>125</c:v>
                </c:pt>
                <c:pt idx="341" formatCode="General">
                  <c:v>125</c:v>
                </c:pt>
                <c:pt idx="342" formatCode="General">
                  <c:v>125</c:v>
                </c:pt>
                <c:pt idx="343" formatCode="General">
                  <c:v>125</c:v>
                </c:pt>
                <c:pt idx="344" formatCode="General">
                  <c:v>125</c:v>
                </c:pt>
                <c:pt idx="345" formatCode="General">
                  <c:v>125</c:v>
                </c:pt>
                <c:pt idx="346" formatCode="General">
                  <c:v>125</c:v>
                </c:pt>
                <c:pt idx="347" formatCode="General">
                  <c:v>125</c:v>
                </c:pt>
                <c:pt idx="348">
                  <c:v>130</c:v>
                </c:pt>
                <c:pt idx="349">
                  <c:v>130</c:v>
                </c:pt>
                <c:pt idx="350">
                  <c:v>130</c:v>
                </c:pt>
                <c:pt idx="351">
                  <c:v>130</c:v>
                </c:pt>
                <c:pt idx="352" formatCode="General">
                  <c:v>120</c:v>
                </c:pt>
                <c:pt idx="353" formatCode="General">
                  <c:v>120</c:v>
                </c:pt>
                <c:pt idx="354" formatCode="General">
                  <c:v>120</c:v>
                </c:pt>
                <c:pt idx="355" formatCode="General">
                  <c:v>120</c:v>
                </c:pt>
                <c:pt idx="356" formatCode="General">
                  <c:v>120</c:v>
                </c:pt>
                <c:pt idx="357" formatCode="General">
                  <c:v>120</c:v>
                </c:pt>
                <c:pt idx="358" formatCode="General">
                  <c:v>120</c:v>
                </c:pt>
                <c:pt idx="359">
                  <c:v>130</c:v>
                </c:pt>
                <c:pt idx="360">
                  <c:v>130</c:v>
                </c:pt>
                <c:pt idx="361">
                  <c:v>130</c:v>
                </c:pt>
                <c:pt idx="362">
                  <c:v>130</c:v>
                </c:pt>
                <c:pt idx="363">
                  <c:v>130</c:v>
                </c:pt>
                <c:pt idx="364">
                  <c:v>130</c:v>
                </c:pt>
                <c:pt idx="365">
                  <c:v>130</c:v>
                </c:pt>
              </c:numCache>
            </c:numRef>
          </c:val>
        </c:ser>
        <c:dLbls>
          <c:showLegendKey val="0"/>
          <c:showVal val="0"/>
          <c:showCatName val="0"/>
          <c:showSerName val="0"/>
          <c:showPercent val="0"/>
          <c:showBubbleSize val="0"/>
        </c:dLbls>
        <c:axId val="55370112"/>
        <c:axId val="55372032"/>
      </c:areaChart>
      <c:lineChart>
        <c:grouping val="standard"/>
        <c:varyColors val="0"/>
        <c:ser>
          <c:idx val="4"/>
          <c:order val="2"/>
          <c:tx>
            <c:v> 2015 Actual Flow incl. Storage INJ/WD</c:v>
          </c:tx>
          <c:spPr>
            <a:ln w="19050">
              <a:solidFill>
                <a:schemeClr val="tx1"/>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BORDER'!$AR$307:$AR$672</c:f>
              <c:numCache>
                <c:formatCode>0.0</c:formatCode>
                <c:ptCount val="366"/>
                <c:pt idx="0">
                  <c:v>133.20000000000002</c:v>
                </c:pt>
                <c:pt idx="1">
                  <c:v>135.1</c:v>
                </c:pt>
                <c:pt idx="2">
                  <c:v>131.5</c:v>
                </c:pt>
                <c:pt idx="3">
                  <c:v>128.5</c:v>
                </c:pt>
                <c:pt idx="4">
                  <c:v>127</c:v>
                </c:pt>
                <c:pt idx="5">
                  <c:v>129.69999999999999</c:v>
                </c:pt>
                <c:pt idx="6">
                  <c:v>130</c:v>
                </c:pt>
                <c:pt idx="7">
                  <c:v>130.5</c:v>
                </c:pt>
                <c:pt idx="8">
                  <c:v>128.5</c:v>
                </c:pt>
                <c:pt idx="9">
                  <c:v>124.9</c:v>
                </c:pt>
                <c:pt idx="10">
                  <c:v>129.29999999999998</c:v>
                </c:pt>
                <c:pt idx="11">
                  <c:v>130.9</c:v>
                </c:pt>
                <c:pt idx="12">
                  <c:v>130.5</c:v>
                </c:pt>
                <c:pt idx="13">
                  <c:v>137.4</c:v>
                </c:pt>
                <c:pt idx="14">
                  <c:v>140.30000000000001</c:v>
                </c:pt>
                <c:pt idx="15">
                  <c:v>141.6</c:v>
                </c:pt>
                <c:pt idx="16">
                  <c:v>148.1</c:v>
                </c:pt>
                <c:pt idx="17">
                  <c:v>149.6</c:v>
                </c:pt>
                <c:pt idx="18">
                  <c:v>151.19999999999999</c:v>
                </c:pt>
                <c:pt idx="19">
                  <c:v>150.4</c:v>
                </c:pt>
                <c:pt idx="20">
                  <c:v>150.4</c:v>
                </c:pt>
                <c:pt idx="21">
                  <c:v>137.89999999999998</c:v>
                </c:pt>
                <c:pt idx="22">
                  <c:v>142.5</c:v>
                </c:pt>
                <c:pt idx="23">
                  <c:v>145.53932295962326</c:v>
                </c:pt>
                <c:pt idx="24">
                  <c:v>146.42669609850523</c:v>
                </c:pt>
                <c:pt idx="25">
                  <c:v>148.67804541285685</c:v>
                </c:pt>
                <c:pt idx="26">
                  <c:v>151.87527339271918</c:v>
                </c:pt>
                <c:pt idx="27">
                  <c:v>151.11473782120132</c:v>
                </c:pt>
                <c:pt idx="28">
                  <c:v>146.89354552663107</c:v>
                </c:pt>
                <c:pt idx="29">
                  <c:v>143.53856959990486</c:v>
                </c:pt>
                <c:pt idx="30">
                  <c:v>134.84794483317251</c:v>
                </c:pt>
                <c:pt idx="31">
                  <c:v>136.05787043219897</c:v>
                </c:pt>
                <c:pt idx="32">
                  <c:v>140.75850694416101</c:v>
                </c:pt>
                <c:pt idx="33">
                  <c:v>138.43337962369773</c:v>
                </c:pt>
                <c:pt idx="34">
                  <c:v>134.28210220027728</c:v>
                </c:pt>
                <c:pt idx="35">
                  <c:v>133.70684327079215</c:v>
                </c:pt>
                <c:pt idx="36">
                  <c:v>136.71378075295749</c:v>
                </c:pt>
                <c:pt idx="37">
                  <c:v>138.57962848164314</c:v>
                </c:pt>
                <c:pt idx="38">
                  <c:v>138.68181093463059</c:v>
                </c:pt>
                <c:pt idx="39">
                  <c:v>137.83672167718069</c:v>
                </c:pt>
                <c:pt idx="40">
                  <c:v>137.99550875718865</c:v>
                </c:pt>
                <c:pt idx="41">
                  <c:v>137.93742823240794</c:v>
                </c:pt>
                <c:pt idx="42">
                  <c:v>131.09660717201555</c:v>
                </c:pt>
                <c:pt idx="43">
                  <c:v>130.72728587039776</c:v>
                </c:pt>
                <c:pt idx="44">
                  <c:v>128.23144204129537</c:v>
                </c:pt>
                <c:pt idx="45">
                  <c:v>141.04794426289632</c:v>
                </c:pt>
                <c:pt idx="46">
                  <c:v>143.594882694131</c:v>
                </c:pt>
                <c:pt idx="47">
                  <c:v>142.37879252865983</c:v>
                </c:pt>
                <c:pt idx="48">
                  <c:v>134.15974092569897</c:v>
                </c:pt>
                <c:pt idx="49">
                  <c:v>131.09665779162108</c:v>
                </c:pt>
                <c:pt idx="50">
                  <c:v>131.94165446353955</c:v>
                </c:pt>
                <c:pt idx="51">
                  <c:v>136.82387561874538</c:v>
                </c:pt>
                <c:pt idx="52">
                  <c:v>140.05627129105824</c:v>
                </c:pt>
                <c:pt idx="53">
                  <c:v>139.25829520742383</c:v>
                </c:pt>
                <c:pt idx="54">
                  <c:v>136.9320692210533</c:v>
                </c:pt>
                <c:pt idx="55">
                  <c:v>131.65626792417638</c:v>
                </c:pt>
                <c:pt idx="56">
                  <c:v>132.10760500490863</c:v>
                </c:pt>
                <c:pt idx="57">
                  <c:v>129.8782070390539</c:v>
                </c:pt>
                <c:pt idx="58">
                  <c:v>127.92556421608995</c:v>
                </c:pt>
                <c:pt idx="59">
                  <c:v>133.49503399903179</c:v>
                </c:pt>
                <c:pt idx="60">
                  <c:v>136.72545679819714</c:v>
                </c:pt>
                <c:pt idx="61">
                  <c:v>136.65701913697109</c:v>
                </c:pt>
                <c:pt idx="62">
                  <c:v>132.48224275828767</c:v>
                </c:pt>
                <c:pt idx="63">
                  <c:v>126.37172552339987</c:v>
                </c:pt>
                <c:pt idx="64">
                  <c:v>124.89876998321687</c:v>
                </c:pt>
                <c:pt idx="65">
                  <c:v>132.17921575513617</c:v>
                </c:pt>
                <c:pt idx="66">
                  <c:v>142.69771718269223</c:v>
                </c:pt>
                <c:pt idx="67">
                  <c:v>136.53202427749633</c:v>
                </c:pt>
                <c:pt idx="68">
                  <c:v>136.38100782411706</c:v>
                </c:pt>
                <c:pt idx="69">
                  <c:v>138.86259937054436</c:v>
                </c:pt>
                <c:pt idx="70">
                  <c:v>136.83169230127308</c:v>
                </c:pt>
                <c:pt idx="71">
                  <c:v>141.2126487092406</c:v>
                </c:pt>
                <c:pt idx="72">
                  <c:v>144.74708086670867</c:v>
                </c:pt>
                <c:pt idx="73">
                  <c:v>144.60000000000002</c:v>
                </c:pt>
                <c:pt idx="74">
                  <c:v>141.80000000000001</c:v>
                </c:pt>
                <c:pt idx="75">
                  <c:v>135.30000000000001</c:v>
                </c:pt>
                <c:pt idx="76">
                  <c:v>119.30000000000001</c:v>
                </c:pt>
                <c:pt idx="77">
                  <c:v>122.69999999999999</c:v>
                </c:pt>
                <c:pt idx="78">
                  <c:v>124.39999999999999</c:v>
                </c:pt>
                <c:pt idx="79">
                  <c:v>120.7</c:v>
                </c:pt>
                <c:pt idx="80">
                  <c:v>126.79999999999998</c:v>
                </c:pt>
                <c:pt idx="81">
                  <c:v>129.6</c:v>
                </c:pt>
                <c:pt idx="82">
                  <c:v>126.2</c:v>
                </c:pt>
                <c:pt idx="83">
                  <c:v>124.1</c:v>
                </c:pt>
                <c:pt idx="84">
                  <c:v>123.89999999999999</c:v>
                </c:pt>
                <c:pt idx="85">
                  <c:v>121.19999999999999</c:v>
                </c:pt>
                <c:pt idx="86">
                  <c:v>125.4</c:v>
                </c:pt>
                <c:pt idx="87">
                  <c:v>130.80000000000001</c:v>
                </c:pt>
                <c:pt idx="88">
                  <c:v>130.9</c:v>
                </c:pt>
                <c:pt idx="89">
                  <c:v>130.11246480654472</c:v>
                </c:pt>
                <c:pt idx="90">
                  <c:v>129.12778794905299</c:v>
                </c:pt>
                <c:pt idx="91">
                  <c:v>120.07355124964614</c:v>
                </c:pt>
                <c:pt idx="92">
                  <c:v>118.21823576136173</c:v>
                </c:pt>
                <c:pt idx="93">
                  <c:v>138.82352301712899</c:v>
                </c:pt>
                <c:pt idx="94">
                  <c:v>136.00413401460204</c:v>
                </c:pt>
                <c:pt idx="95">
                  <c:v>127.29157231227603</c:v>
                </c:pt>
                <c:pt idx="96">
                  <c:v>130.05547317244316</c:v>
                </c:pt>
                <c:pt idx="97">
                  <c:v>134.29039678194766</c:v>
                </c:pt>
                <c:pt idx="98">
                  <c:v>126.40603449740085</c:v>
                </c:pt>
                <c:pt idx="99">
                  <c:v>129.97151612497612</c:v>
                </c:pt>
                <c:pt idx="100">
                  <c:v>140.92848702925221</c:v>
                </c:pt>
                <c:pt idx="101">
                  <c:v>142.47046376873712</c:v>
                </c:pt>
                <c:pt idx="102">
                  <c:v>140.60953631355412</c:v>
                </c:pt>
                <c:pt idx="103">
                  <c:v>140.46202356852666</c:v>
                </c:pt>
                <c:pt idx="104">
                  <c:v>140.73460797500863</c:v>
                </c:pt>
                <c:pt idx="105">
                  <c:v>135.57069120513367</c:v>
                </c:pt>
                <c:pt idx="106">
                  <c:v>134.85519504932358</c:v>
                </c:pt>
                <c:pt idx="107">
                  <c:v>131.24124660236635</c:v>
                </c:pt>
                <c:pt idx="108">
                  <c:v>142.8470157896067</c:v>
                </c:pt>
                <c:pt idx="109">
                  <c:v>140.63915541367689</c:v>
                </c:pt>
                <c:pt idx="110">
                  <c:v>143.68029784600643</c:v>
                </c:pt>
                <c:pt idx="111">
                  <c:v>142.21634362271021</c:v>
                </c:pt>
                <c:pt idx="112">
                  <c:v>140.90353307233627</c:v>
                </c:pt>
                <c:pt idx="113">
                  <c:v>130.15335391034989</c:v>
                </c:pt>
                <c:pt idx="114">
                  <c:v>138.77055766615561</c:v>
                </c:pt>
                <c:pt idx="115">
                  <c:v>133.68458814947309</c:v>
                </c:pt>
                <c:pt idx="116">
                  <c:v>135.20036359461744</c:v>
                </c:pt>
                <c:pt idx="117">
                  <c:v>135.17011061338579</c:v>
                </c:pt>
                <c:pt idx="118">
                  <c:v>121.57838076355289</c:v>
                </c:pt>
                <c:pt idx="119">
                  <c:v>127.27646979628523</c:v>
                </c:pt>
                <c:pt idx="120">
                  <c:v>123.38068253812787</c:v>
                </c:pt>
                <c:pt idx="121">
                  <c:v>131.9496970602348</c:v>
                </c:pt>
                <c:pt idx="122">
                  <c:v>138.33539023123262</c:v>
                </c:pt>
                <c:pt idx="123">
                  <c:v>126.98565292021293</c:v>
                </c:pt>
                <c:pt idx="124">
                  <c:v>130.69029156572986</c:v>
                </c:pt>
                <c:pt idx="125">
                  <c:v>132.68823480091993</c:v>
                </c:pt>
                <c:pt idx="126">
                  <c:v>116.33498224267352</c:v>
                </c:pt>
                <c:pt idx="127">
                  <c:v>121.21103453205282</c:v>
                </c:pt>
                <c:pt idx="128">
                  <c:v>128.69471421067323</c:v>
                </c:pt>
                <c:pt idx="129">
                  <c:v>130.30698456831647</c:v>
                </c:pt>
                <c:pt idx="130">
                  <c:v>131.27505050303435</c:v>
                </c:pt>
                <c:pt idx="131">
                  <c:v>130.70325445264669</c:v>
                </c:pt>
                <c:pt idx="132">
                  <c:v>123.65986247294148</c:v>
                </c:pt>
                <c:pt idx="133">
                  <c:v>125.0691008461427</c:v>
                </c:pt>
                <c:pt idx="134">
                  <c:v>129.40571225973713</c:v>
                </c:pt>
                <c:pt idx="135">
                  <c:v>131.7029635583531</c:v>
                </c:pt>
                <c:pt idx="136">
                  <c:v>137.15896360704792</c:v>
                </c:pt>
                <c:pt idx="137">
                  <c:v>132.81776228357842</c:v>
                </c:pt>
                <c:pt idx="138">
                  <c:v>129.97206218601715</c:v>
                </c:pt>
                <c:pt idx="139">
                  <c:v>127.28679737600619</c:v>
                </c:pt>
                <c:pt idx="140">
                  <c:v>122.65325563213138</c:v>
                </c:pt>
                <c:pt idx="141">
                  <c:v>125.96043604947539</c:v>
                </c:pt>
                <c:pt idx="142">
                  <c:v>131.71201485366615</c:v>
                </c:pt>
                <c:pt idx="143">
                  <c:v>132.83616402938407</c:v>
                </c:pt>
                <c:pt idx="144">
                  <c:v>133.99590207414903</c:v>
                </c:pt>
                <c:pt idx="145">
                  <c:v>128.04386461864766</c:v>
                </c:pt>
                <c:pt idx="146">
                  <c:v>132.86179016908798</c:v>
                </c:pt>
                <c:pt idx="147">
                  <c:v>140.95093667153014</c:v>
                </c:pt>
                <c:pt idx="148">
                  <c:v>125.8477121204487</c:v>
                </c:pt>
                <c:pt idx="149">
                  <c:v>128.07097147764591</c:v>
                </c:pt>
                <c:pt idx="150">
                  <c:v>127.62037632140323</c:v>
                </c:pt>
                <c:pt idx="151">
                  <c:v>128.71109632982086</c:v>
                </c:pt>
                <c:pt idx="152">
                  <c:v>126.4168543291804</c:v>
                </c:pt>
                <c:pt idx="153">
                  <c:v>124.04596834630168</c:v>
                </c:pt>
                <c:pt idx="154">
                  <c:v>132.480288756005</c:v>
                </c:pt>
                <c:pt idx="155">
                  <c:v>129.08664006896282</c:v>
                </c:pt>
                <c:pt idx="156">
                  <c:v>131.50763428749485</c:v>
                </c:pt>
                <c:pt idx="157">
                  <c:v>129.33150459766347</c:v>
                </c:pt>
                <c:pt idx="158">
                  <c:v>131.95140428947991</c:v>
                </c:pt>
                <c:pt idx="159">
                  <c:v>129.1873727693247</c:v>
                </c:pt>
                <c:pt idx="160">
                  <c:v>127.06192846905182</c:v>
                </c:pt>
                <c:pt idx="161">
                  <c:v>127.07202291990149</c:v>
                </c:pt>
                <c:pt idx="162">
                  <c:v>127.54766947594244</c:v>
                </c:pt>
                <c:pt idx="163">
                  <c:v>117.82615316856092</c:v>
                </c:pt>
                <c:pt idx="164">
                  <c:v>122.7119005024323</c:v>
                </c:pt>
              </c:numCache>
            </c:numRef>
          </c:val>
          <c:smooth val="1"/>
        </c:ser>
        <c:ser>
          <c:idx val="2"/>
          <c:order val="3"/>
          <c:tx>
            <c:v> 2014/15 Hist. Flow incl. Storage INJ/WD </c:v>
          </c:tx>
          <c:spPr>
            <a:ln w="19050">
              <a:solidFill>
                <a:schemeClr val="bg1">
                  <a:lumMod val="50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BORDER'!$H$307:$H$672</c:f>
              <c:numCache>
                <c:formatCode>0</c:formatCode>
                <c:ptCount val="366"/>
                <c:pt idx="0">
                  <c:v>122</c:v>
                </c:pt>
                <c:pt idx="1">
                  <c:v>124</c:v>
                </c:pt>
                <c:pt idx="2">
                  <c:v>125</c:v>
                </c:pt>
                <c:pt idx="3">
                  <c:v>117</c:v>
                </c:pt>
                <c:pt idx="4">
                  <c:v>121</c:v>
                </c:pt>
                <c:pt idx="5">
                  <c:v>119</c:v>
                </c:pt>
                <c:pt idx="6">
                  <c:v>120</c:v>
                </c:pt>
                <c:pt idx="7">
                  <c:v>116</c:v>
                </c:pt>
                <c:pt idx="8">
                  <c:v>116</c:v>
                </c:pt>
                <c:pt idx="9">
                  <c:v>123</c:v>
                </c:pt>
                <c:pt idx="10">
                  <c:v>123</c:v>
                </c:pt>
                <c:pt idx="11">
                  <c:v>118</c:v>
                </c:pt>
                <c:pt idx="12">
                  <c:v>117</c:v>
                </c:pt>
                <c:pt idx="13">
                  <c:v>119</c:v>
                </c:pt>
                <c:pt idx="14">
                  <c:v>120</c:v>
                </c:pt>
                <c:pt idx="15">
                  <c:v>116</c:v>
                </c:pt>
                <c:pt idx="16">
                  <c:v>117</c:v>
                </c:pt>
                <c:pt idx="17">
                  <c:v>116</c:v>
                </c:pt>
                <c:pt idx="18">
                  <c:v>118</c:v>
                </c:pt>
                <c:pt idx="19">
                  <c:v>117</c:v>
                </c:pt>
                <c:pt idx="20">
                  <c:v>116</c:v>
                </c:pt>
                <c:pt idx="21">
                  <c:v>116</c:v>
                </c:pt>
                <c:pt idx="22">
                  <c:v>119</c:v>
                </c:pt>
                <c:pt idx="23">
                  <c:v>119</c:v>
                </c:pt>
                <c:pt idx="24">
                  <c:v>118</c:v>
                </c:pt>
                <c:pt idx="25">
                  <c:v>117</c:v>
                </c:pt>
                <c:pt idx="26">
                  <c:v>117</c:v>
                </c:pt>
                <c:pt idx="27">
                  <c:v>118</c:v>
                </c:pt>
                <c:pt idx="28">
                  <c:v>118</c:v>
                </c:pt>
                <c:pt idx="29">
                  <c:v>119</c:v>
                </c:pt>
                <c:pt idx="30">
                  <c:v>119</c:v>
                </c:pt>
                <c:pt idx="31">
                  <c:v>116</c:v>
                </c:pt>
                <c:pt idx="32">
                  <c:v>117</c:v>
                </c:pt>
                <c:pt idx="33">
                  <c:v>117</c:v>
                </c:pt>
                <c:pt idx="34">
                  <c:v>118</c:v>
                </c:pt>
                <c:pt idx="35">
                  <c:v>119</c:v>
                </c:pt>
                <c:pt idx="36">
                  <c:v>120</c:v>
                </c:pt>
                <c:pt idx="37">
                  <c:v>121</c:v>
                </c:pt>
                <c:pt idx="38">
                  <c:v>124</c:v>
                </c:pt>
                <c:pt idx="39">
                  <c:v>124</c:v>
                </c:pt>
                <c:pt idx="40">
                  <c:v>120</c:v>
                </c:pt>
                <c:pt idx="41">
                  <c:v>119</c:v>
                </c:pt>
                <c:pt idx="42">
                  <c:v>115</c:v>
                </c:pt>
                <c:pt idx="43">
                  <c:v>118</c:v>
                </c:pt>
                <c:pt idx="44">
                  <c:v>124</c:v>
                </c:pt>
                <c:pt idx="45">
                  <c:v>121</c:v>
                </c:pt>
                <c:pt idx="46">
                  <c:v>120</c:v>
                </c:pt>
                <c:pt idx="47">
                  <c:v>118</c:v>
                </c:pt>
                <c:pt idx="48">
                  <c:v>119</c:v>
                </c:pt>
                <c:pt idx="49">
                  <c:v>124</c:v>
                </c:pt>
                <c:pt idx="50">
                  <c:v>122</c:v>
                </c:pt>
                <c:pt idx="51">
                  <c:v>122</c:v>
                </c:pt>
                <c:pt idx="52">
                  <c:v>119</c:v>
                </c:pt>
                <c:pt idx="53">
                  <c:v>119</c:v>
                </c:pt>
                <c:pt idx="54">
                  <c:v>118</c:v>
                </c:pt>
                <c:pt idx="55">
                  <c:v>120</c:v>
                </c:pt>
                <c:pt idx="56">
                  <c:v>116</c:v>
                </c:pt>
                <c:pt idx="57">
                  <c:v>119</c:v>
                </c:pt>
                <c:pt idx="58">
                  <c:v>117</c:v>
                </c:pt>
                <c:pt idx="59">
                  <c:v>120</c:v>
                </c:pt>
                <c:pt idx="60">
                  <c:v>120</c:v>
                </c:pt>
                <c:pt idx="61">
                  <c:v>118</c:v>
                </c:pt>
                <c:pt idx="62">
                  <c:v>119</c:v>
                </c:pt>
                <c:pt idx="63">
                  <c:v>120</c:v>
                </c:pt>
                <c:pt idx="64">
                  <c:v>123</c:v>
                </c:pt>
                <c:pt idx="65">
                  <c:v>118</c:v>
                </c:pt>
                <c:pt idx="66">
                  <c:v>117</c:v>
                </c:pt>
                <c:pt idx="67">
                  <c:v>118</c:v>
                </c:pt>
                <c:pt idx="68">
                  <c:v>115</c:v>
                </c:pt>
                <c:pt idx="69">
                  <c:v>116</c:v>
                </c:pt>
                <c:pt idx="70">
                  <c:v>108</c:v>
                </c:pt>
                <c:pt idx="71">
                  <c:v>117</c:v>
                </c:pt>
                <c:pt idx="72">
                  <c:v>115</c:v>
                </c:pt>
                <c:pt idx="73">
                  <c:v>117</c:v>
                </c:pt>
                <c:pt idx="74">
                  <c:v>117</c:v>
                </c:pt>
                <c:pt idx="75">
                  <c:v>118</c:v>
                </c:pt>
                <c:pt idx="76">
                  <c:v>118</c:v>
                </c:pt>
                <c:pt idx="77">
                  <c:v>116</c:v>
                </c:pt>
                <c:pt idx="78">
                  <c:v>112</c:v>
                </c:pt>
                <c:pt idx="79">
                  <c:v>116</c:v>
                </c:pt>
                <c:pt idx="80">
                  <c:v>118</c:v>
                </c:pt>
                <c:pt idx="81">
                  <c:v>118</c:v>
                </c:pt>
                <c:pt idx="82">
                  <c:v>118</c:v>
                </c:pt>
                <c:pt idx="83">
                  <c:v>118</c:v>
                </c:pt>
                <c:pt idx="84">
                  <c:v>118</c:v>
                </c:pt>
                <c:pt idx="85">
                  <c:v>119</c:v>
                </c:pt>
                <c:pt idx="86">
                  <c:v>117</c:v>
                </c:pt>
                <c:pt idx="87">
                  <c:v>117</c:v>
                </c:pt>
                <c:pt idx="88">
                  <c:v>116</c:v>
                </c:pt>
                <c:pt idx="89">
                  <c:v>115</c:v>
                </c:pt>
                <c:pt idx="90">
                  <c:v>117</c:v>
                </c:pt>
                <c:pt idx="91">
                  <c:v>116</c:v>
                </c:pt>
                <c:pt idx="92">
                  <c:v>114</c:v>
                </c:pt>
                <c:pt idx="93">
                  <c:v>114</c:v>
                </c:pt>
                <c:pt idx="94">
                  <c:v>114</c:v>
                </c:pt>
                <c:pt idx="95">
                  <c:v>120</c:v>
                </c:pt>
                <c:pt idx="96">
                  <c:v>117</c:v>
                </c:pt>
                <c:pt idx="97">
                  <c:v>116</c:v>
                </c:pt>
                <c:pt idx="98">
                  <c:v>119</c:v>
                </c:pt>
                <c:pt idx="99">
                  <c:v>122</c:v>
                </c:pt>
                <c:pt idx="100">
                  <c:v>119</c:v>
                </c:pt>
                <c:pt idx="101">
                  <c:v>125</c:v>
                </c:pt>
                <c:pt idx="102">
                  <c:v>122</c:v>
                </c:pt>
                <c:pt idx="103">
                  <c:v>124</c:v>
                </c:pt>
                <c:pt idx="104">
                  <c:v>126</c:v>
                </c:pt>
                <c:pt idx="105">
                  <c:v>126</c:v>
                </c:pt>
                <c:pt idx="106">
                  <c:v>122</c:v>
                </c:pt>
                <c:pt idx="107">
                  <c:v>122</c:v>
                </c:pt>
                <c:pt idx="108">
                  <c:v>124</c:v>
                </c:pt>
                <c:pt idx="109">
                  <c:v>123</c:v>
                </c:pt>
                <c:pt idx="110">
                  <c:v>124</c:v>
                </c:pt>
                <c:pt idx="111">
                  <c:v>122</c:v>
                </c:pt>
                <c:pt idx="112">
                  <c:v>120</c:v>
                </c:pt>
                <c:pt idx="113">
                  <c:v>124</c:v>
                </c:pt>
                <c:pt idx="114">
                  <c:v>126</c:v>
                </c:pt>
                <c:pt idx="115">
                  <c:v>125</c:v>
                </c:pt>
                <c:pt idx="116">
                  <c:v>122</c:v>
                </c:pt>
                <c:pt idx="117">
                  <c:v>121</c:v>
                </c:pt>
                <c:pt idx="118">
                  <c:v>120</c:v>
                </c:pt>
                <c:pt idx="119">
                  <c:v>121</c:v>
                </c:pt>
                <c:pt idx="120">
                  <c:v>121</c:v>
                </c:pt>
                <c:pt idx="121">
                  <c:v>127</c:v>
                </c:pt>
                <c:pt idx="122">
                  <c:v>129</c:v>
                </c:pt>
                <c:pt idx="123">
                  <c:v>129.37991</c:v>
                </c:pt>
                <c:pt idx="124">
                  <c:v>128.11845</c:v>
                </c:pt>
                <c:pt idx="125">
                  <c:v>129.78034000000002</c:v>
                </c:pt>
                <c:pt idx="126">
                  <c:v>129.58515</c:v>
                </c:pt>
                <c:pt idx="127">
                  <c:v>131.41374999999999</c:v>
                </c:pt>
                <c:pt idx="128">
                  <c:v>130.97924</c:v>
                </c:pt>
                <c:pt idx="129">
                  <c:v>132.85495</c:v>
                </c:pt>
                <c:pt idx="130">
                  <c:v>132.51462000000001</c:v>
                </c:pt>
                <c:pt idx="131">
                  <c:v>133.80113</c:v>
                </c:pt>
                <c:pt idx="132">
                  <c:v>136.50599</c:v>
                </c:pt>
                <c:pt idx="133">
                  <c:v>135.62206</c:v>
                </c:pt>
                <c:pt idx="134">
                  <c:v>134.44538</c:v>
                </c:pt>
                <c:pt idx="135">
                  <c:v>133.60372999999998</c:v>
                </c:pt>
                <c:pt idx="136">
                  <c:v>137.78518</c:v>
                </c:pt>
                <c:pt idx="137">
                  <c:v>136.73966000000001</c:v>
                </c:pt>
                <c:pt idx="138">
                  <c:v>137.07558</c:v>
                </c:pt>
                <c:pt idx="139">
                  <c:v>136.17944</c:v>
                </c:pt>
                <c:pt idx="140">
                  <c:v>141.16291999999999</c:v>
                </c:pt>
                <c:pt idx="141">
                  <c:v>134.23878999999999</c:v>
                </c:pt>
                <c:pt idx="142">
                  <c:v>131.60548</c:v>
                </c:pt>
                <c:pt idx="143">
                  <c:v>137.63317999999998</c:v>
                </c:pt>
                <c:pt idx="144">
                  <c:v>135.68459000000001</c:v>
                </c:pt>
                <c:pt idx="145">
                  <c:v>131.94962000000001</c:v>
                </c:pt>
                <c:pt idx="146">
                  <c:v>135.31819999999999</c:v>
                </c:pt>
                <c:pt idx="147">
                  <c:v>139.68990000000002</c:v>
                </c:pt>
                <c:pt idx="148">
                  <c:v>137.63705000000002</c:v>
                </c:pt>
                <c:pt idx="149">
                  <c:v>137.67734999999999</c:v>
                </c:pt>
                <c:pt idx="150">
                  <c:v>138.53200000000001</c:v>
                </c:pt>
                <c:pt idx="151">
                  <c:v>137.40727000000001</c:v>
                </c:pt>
                <c:pt idx="152">
                  <c:v>135.6181</c:v>
                </c:pt>
                <c:pt idx="153">
                  <c:v>138.44153</c:v>
                </c:pt>
                <c:pt idx="154">
                  <c:v>140.32206000000002</c:v>
                </c:pt>
                <c:pt idx="155">
                  <c:v>141.37664000000001</c:v>
                </c:pt>
                <c:pt idx="156">
                  <c:v>138.33555000000001</c:v>
                </c:pt>
                <c:pt idx="157">
                  <c:v>131.29404</c:v>
                </c:pt>
                <c:pt idx="158">
                  <c:v>133.89912000000001</c:v>
                </c:pt>
                <c:pt idx="159">
                  <c:v>136.18952999999999</c:v>
                </c:pt>
                <c:pt idx="160">
                  <c:v>134.29606000000001</c:v>
                </c:pt>
                <c:pt idx="161">
                  <c:v>135.95024999999998</c:v>
                </c:pt>
                <c:pt idx="162">
                  <c:v>135.99835000000002</c:v>
                </c:pt>
                <c:pt idx="163">
                  <c:v>137.62831</c:v>
                </c:pt>
                <c:pt idx="164">
                  <c:v>135.89005</c:v>
                </c:pt>
                <c:pt idx="165">
                  <c:v>136.46699999999998</c:v>
                </c:pt>
                <c:pt idx="166">
                  <c:v>129.73012</c:v>
                </c:pt>
                <c:pt idx="167">
                  <c:v>133.19468000000001</c:v>
                </c:pt>
                <c:pt idx="168">
                  <c:v>137.02411000000001</c:v>
                </c:pt>
                <c:pt idx="169">
                  <c:v>135.32041000000001</c:v>
                </c:pt>
                <c:pt idx="170">
                  <c:v>136.5866</c:v>
                </c:pt>
                <c:pt idx="171">
                  <c:v>135.64383000000001</c:v>
                </c:pt>
                <c:pt idx="172">
                  <c:v>132.55464000000001</c:v>
                </c:pt>
                <c:pt idx="173">
                  <c:v>133.34501</c:v>
                </c:pt>
                <c:pt idx="174">
                  <c:v>132.29772</c:v>
                </c:pt>
                <c:pt idx="175">
                  <c:v>130.58656000000002</c:v>
                </c:pt>
                <c:pt idx="176">
                  <c:v>128.87446</c:v>
                </c:pt>
                <c:pt idx="177">
                  <c:v>128.94855999999999</c:v>
                </c:pt>
                <c:pt idx="178">
                  <c:v>129.91997000000001</c:v>
                </c:pt>
                <c:pt idx="179">
                  <c:v>130.42808000000002</c:v>
                </c:pt>
                <c:pt idx="180">
                  <c:v>130.43983</c:v>
                </c:pt>
                <c:pt idx="181">
                  <c:v>134.90645000000001</c:v>
                </c:pt>
                <c:pt idx="182">
                  <c:v>139.96311</c:v>
                </c:pt>
                <c:pt idx="183">
                  <c:v>138.17852999999999</c:v>
                </c:pt>
                <c:pt idx="184">
                  <c:v>136.24781000000002</c:v>
                </c:pt>
                <c:pt idx="185">
                  <c:v>138.22064999999998</c:v>
                </c:pt>
                <c:pt idx="186">
                  <c:v>137.90323999999998</c:v>
                </c:pt>
                <c:pt idx="187">
                  <c:v>138.67651000000001</c:v>
                </c:pt>
                <c:pt idx="188">
                  <c:v>145.57133000000002</c:v>
                </c:pt>
                <c:pt idx="189">
                  <c:v>142.4726</c:v>
                </c:pt>
                <c:pt idx="190">
                  <c:v>142.72635</c:v>
                </c:pt>
                <c:pt idx="191">
                  <c:v>142.7183</c:v>
                </c:pt>
                <c:pt idx="192">
                  <c:v>141.34978999999998</c:v>
                </c:pt>
                <c:pt idx="193">
                  <c:v>144.07923</c:v>
                </c:pt>
                <c:pt idx="194">
                  <c:v>141.92613</c:v>
                </c:pt>
                <c:pt idx="195">
                  <c:v>139.73349999999999</c:v>
                </c:pt>
                <c:pt idx="196">
                  <c:v>141.99340000000001</c:v>
                </c:pt>
                <c:pt idx="197">
                  <c:v>144.28905999999998</c:v>
                </c:pt>
                <c:pt idx="198">
                  <c:v>140.02986000000001</c:v>
                </c:pt>
                <c:pt idx="199">
                  <c:v>139.31124</c:v>
                </c:pt>
                <c:pt idx="200">
                  <c:v>140.66528</c:v>
                </c:pt>
                <c:pt idx="201">
                  <c:v>140.01402000000002</c:v>
                </c:pt>
                <c:pt idx="202">
                  <c:v>138.15235000000001</c:v>
                </c:pt>
                <c:pt idx="203">
                  <c:v>138.93045000000001</c:v>
                </c:pt>
                <c:pt idx="204">
                  <c:v>135.87718999999998</c:v>
                </c:pt>
                <c:pt idx="205">
                  <c:v>142.59593999999998</c:v>
                </c:pt>
                <c:pt idx="206">
                  <c:v>137.69347999999999</c:v>
                </c:pt>
                <c:pt idx="207">
                  <c:v>132.80000000000001</c:v>
                </c:pt>
                <c:pt idx="208">
                  <c:v>134.89999999999998</c:v>
                </c:pt>
                <c:pt idx="209">
                  <c:v>136.20000000000002</c:v>
                </c:pt>
                <c:pt idx="210">
                  <c:v>134.30000000000001</c:v>
                </c:pt>
                <c:pt idx="211">
                  <c:v>137.80000000000001</c:v>
                </c:pt>
                <c:pt idx="212">
                  <c:v>135.69999999999999</c:v>
                </c:pt>
                <c:pt idx="213">
                  <c:v>127.9</c:v>
                </c:pt>
                <c:pt idx="214">
                  <c:v>132.9</c:v>
                </c:pt>
                <c:pt idx="215">
                  <c:v>133</c:v>
                </c:pt>
                <c:pt idx="216">
                  <c:v>127</c:v>
                </c:pt>
                <c:pt idx="217">
                  <c:v>125.19999999999999</c:v>
                </c:pt>
                <c:pt idx="218">
                  <c:v>135.5</c:v>
                </c:pt>
                <c:pt idx="219">
                  <c:v>137.80000000000001</c:v>
                </c:pt>
                <c:pt idx="220">
                  <c:v>132.9</c:v>
                </c:pt>
                <c:pt idx="221">
                  <c:v>130.1</c:v>
                </c:pt>
                <c:pt idx="222">
                  <c:v>132.30000000000001</c:v>
                </c:pt>
                <c:pt idx="223">
                  <c:v>132</c:v>
                </c:pt>
                <c:pt idx="224">
                  <c:v>131.9</c:v>
                </c:pt>
                <c:pt idx="225">
                  <c:v>135.19999999999999</c:v>
                </c:pt>
                <c:pt idx="226">
                  <c:v>145</c:v>
                </c:pt>
                <c:pt idx="227">
                  <c:v>137</c:v>
                </c:pt>
                <c:pt idx="228">
                  <c:v>137.80000000000001</c:v>
                </c:pt>
                <c:pt idx="229">
                  <c:v>140.5</c:v>
                </c:pt>
                <c:pt idx="230">
                  <c:v>139</c:v>
                </c:pt>
                <c:pt idx="231">
                  <c:v>138.6</c:v>
                </c:pt>
                <c:pt idx="232">
                  <c:v>138.6</c:v>
                </c:pt>
                <c:pt idx="233">
                  <c:v>149.10000000000002</c:v>
                </c:pt>
                <c:pt idx="234">
                  <c:v>149.19999999999999</c:v>
                </c:pt>
                <c:pt idx="235">
                  <c:v>153.80000000000001</c:v>
                </c:pt>
                <c:pt idx="236">
                  <c:v>146.69999999999999</c:v>
                </c:pt>
                <c:pt idx="237">
                  <c:v>148</c:v>
                </c:pt>
                <c:pt idx="238">
                  <c:v>148.6</c:v>
                </c:pt>
                <c:pt idx="239">
                  <c:v>145.80000000000001</c:v>
                </c:pt>
                <c:pt idx="240">
                  <c:v>147.5</c:v>
                </c:pt>
                <c:pt idx="241">
                  <c:v>148.39999999999998</c:v>
                </c:pt>
                <c:pt idx="242">
                  <c:v>147.39999999999998</c:v>
                </c:pt>
                <c:pt idx="243">
                  <c:v>147.39999999999998</c:v>
                </c:pt>
                <c:pt idx="244">
                  <c:v>146.9</c:v>
                </c:pt>
                <c:pt idx="245">
                  <c:v>134.4</c:v>
                </c:pt>
                <c:pt idx="246">
                  <c:v>131.30000000000001</c:v>
                </c:pt>
                <c:pt idx="247">
                  <c:v>133.9</c:v>
                </c:pt>
                <c:pt idx="248">
                  <c:v>133.69999999999999</c:v>
                </c:pt>
                <c:pt idx="249">
                  <c:v>130.80000000000001</c:v>
                </c:pt>
                <c:pt idx="250">
                  <c:v>145.20000000000002</c:v>
                </c:pt>
                <c:pt idx="251">
                  <c:v>144.5</c:v>
                </c:pt>
                <c:pt idx="252">
                  <c:v>146.5</c:v>
                </c:pt>
                <c:pt idx="253">
                  <c:v>144.19999999999999</c:v>
                </c:pt>
                <c:pt idx="254">
                  <c:v>132.69999999999999</c:v>
                </c:pt>
                <c:pt idx="255">
                  <c:v>136.9</c:v>
                </c:pt>
                <c:pt idx="256">
                  <c:v>141.4</c:v>
                </c:pt>
                <c:pt idx="257">
                  <c:v>142.4</c:v>
                </c:pt>
                <c:pt idx="258">
                  <c:v>142.19999999999999</c:v>
                </c:pt>
                <c:pt idx="259">
                  <c:v>136.9</c:v>
                </c:pt>
                <c:pt idx="260">
                  <c:v>128.60000000000002</c:v>
                </c:pt>
                <c:pt idx="261">
                  <c:v>125.89999999999999</c:v>
                </c:pt>
                <c:pt idx="262">
                  <c:v>126.8</c:v>
                </c:pt>
                <c:pt idx="263">
                  <c:v>125.7</c:v>
                </c:pt>
                <c:pt idx="264">
                  <c:v>129.38778021883388</c:v>
                </c:pt>
                <c:pt idx="265">
                  <c:v>134.6194274290043</c:v>
                </c:pt>
                <c:pt idx="266">
                  <c:v>132.73980049853142</c:v>
                </c:pt>
                <c:pt idx="267">
                  <c:v>133.54271117860671</c:v>
                </c:pt>
                <c:pt idx="268">
                  <c:v>129.45179792196251</c:v>
                </c:pt>
                <c:pt idx="269">
                  <c:v>132.15517499714829</c:v>
                </c:pt>
                <c:pt idx="270">
                  <c:v>139.46422241995188</c:v>
                </c:pt>
                <c:pt idx="271">
                  <c:v>145.46108100932372</c:v>
                </c:pt>
                <c:pt idx="272">
                  <c:v>140.87686873144861</c:v>
                </c:pt>
                <c:pt idx="273">
                  <c:v>137.64336309833689</c:v>
                </c:pt>
                <c:pt idx="274">
                  <c:v>138.7429969396546</c:v>
                </c:pt>
                <c:pt idx="275">
                  <c:v>139.12737667104651</c:v>
                </c:pt>
                <c:pt idx="276">
                  <c:v>139.6524523577028</c:v>
                </c:pt>
                <c:pt idx="277">
                  <c:v>135.99633072858182</c:v>
                </c:pt>
                <c:pt idx="278">
                  <c:v>146.66023937720919</c:v>
                </c:pt>
                <c:pt idx="279">
                  <c:v>146.390641226475</c:v>
                </c:pt>
                <c:pt idx="280">
                  <c:v>135.43741207635262</c:v>
                </c:pt>
                <c:pt idx="281">
                  <c:v>140.55205241115689</c:v>
                </c:pt>
                <c:pt idx="282">
                  <c:v>136.9296352230179</c:v>
                </c:pt>
                <c:pt idx="283">
                  <c:v>139.70279435709102</c:v>
                </c:pt>
                <c:pt idx="284">
                  <c:v>143.40938711700181</c:v>
                </c:pt>
                <c:pt idx="285">
                  <c:v>146.63954032633069</c:v>
                </c:pt>
                <c:pt idx="286">
                  <c:v>146.7233052040504</c:v>
                </c:pt>
                <c:pt idx="287">
                  <c:v>142.4270089634943</c:v>
                </c:pt>
                <c:pt idx="288">
                  <c:v>138.93443724887069</c:v>
                </c:pt>
                <c:pt idx="289">
                  <c:v>139.99621430540842</c:v>
                </c:pt>
                <c:pt idx="290">
                  <c:v>147.55884521365169</c:v>
                </c:pt>
                <c:pt idx="291">
                  <c:v>144.24896220949191</c:v>
                </c:pt>
                <c:pt idx="292">
                  <c:v>147.33406539054101</c:v>
                </c:pt>
                <c:pt idx="293">
                  <c:v>142.11648928981549</c:v>
                </c:pt>
                <c:pt idx="294">
                  <c:v>146.86342836197139</c:v>
                </c:pt>
                <c:pt idx="295">
                  <c:v>143.5233581229331</c:v>
                </c:pt>
                <c:pt idx="296">
                  <c:v>141.9276182607756</c:v>
                </c:pt>
                <c:pt idx="297">
                  <c:v>145.80000000000001</c:v>
                </c:pt>
                <c:pt idx="298">
                  <c:v>145.69999999999999</c:v>
                </c:pt>
                <c:pt idx="299">
                  <c:v>146.6</c:v>
                </c:pt>
                <c:pt idx="300">
                  <c:v>142.5</c:v>
                </c:pt>
                <c:pt idx="301">
                  <c:v>140.1</c:v>
                </c:pt>
                <c:pt idx="302">
                  <c:v>141</c:v>
                </c:pt>
                <c:pt idx="303">
                  <c:v>137.9</c:v>
                </c:pt>
                <c:pt idx="304">
                  <c:v>143.1</c:v>
                </c:pt>
                <c:pt idx="305">
                  <c:v>142.9</c:v>
                </c:pt>
                <c:pt idx="306">
                  <c:v>141</c:v>
                </c:pt>
                <c:pt idx="307">
                  <c:v>142.10000000000002</c:v>
                </c:pt>
                <c:pt idx="308">
                  <c:v>139.6</c:v>
                </c:pt>
                <c:pt idx="309">
                  <c:v>132.9</c:v>
                </c:pt>
                <c:pt idx="310">
                  <c:v>131.69999999999999</c:v>
                </c:pt>
                <c:pt idx="311">
                  <c:v>130.6</c:v>
                </c:pt>
                <c:pt idx="312">
                  <c:v>127.7</c:v>
                </c:pt>
                <c:pt idx="313">
                  <c:v>129.9</c:v>
                </c:pt>
                <c:pt idx="314">
                  <c:v>138.19999999999999</c:v>
                </c:pt>
                <c:pt idx="315">
                  <c:v>137.5</c:v>
                </c:pt>
                <c:pt idx="316">
                  <c:v>131.19999999999999</c:v>
                </c:pt>
                <c:pt idx="317">
                  <c:v>127.3</c:v>
                </c:pt>
                <c:pt idx="318">
                  <c:v>126.1</c:v>
                </c:pt>
                <c:pt idx="319">
                  <c:v>128</c:v>
                </c:pt>
                <c:pt idx="320">
                  <c:v>134.1</c:v>
                </c:pt>
                <c:pt idx="321">
                  <c:v>143.20000000000002</c:v>
                </c:pt>
                <c:pt idx="322">
                  <c:v>140</c:v>
                </c:pt>
                <c:pt idx="323">
                  <c:v>146.9</c:v>
                </c:pt>
                <c:pt idx="324">
                  <c:v>140.19999999999999</c:v>
                </c:pt>
                <c:pt idx="325">
                  <c:v>137.6</c:v>
                </c:pt>
                <c:pt idx="326">
                  <c:v>135.70000000000002</c:v>
                </c:pt>
                <c:pt idx="327">
                  <c:v>132.1</c:v>
                </c:pt>
                <c:pt idx="328">
                  <c:v>135.79999999999998</c:v>
                </c:pt>
                <c:pt idx="329">
                  <c:v>138.60000000000002</c:v>
                </c:pt>
                <c:pt idx="330">
                  <c:v>136.5</c:v>
                </c:pt>
                <c:pt idx="331">
                  <c:v>139.6</c:v>
                </c:pt>
                <c:pt idx="332">
                  <c:v>134.9</c:v>
                </c:pt>
                <c:pt idx="333">
                  <c:v>135.69999999999999</c:v>
                </c:pt>
                <c:pt idx="334">
                  <c:v>138.89999999999998</c:v>
                </c:pt>
                <c:pt idx="335">
                  <c:v>141.30000000000001</c:v>
                </c:pt>
                <c:pt idx="336">
                  <c:v>140.9</c:v>
                </c:pt>
                <c:pt idx="337">
                  <c:v>145.10000000000002</c:v>
                </c:pt>
                <c:pt idx="338">
                  <c:v>144.29999999999998</c:v>
                </c:pt>
                <c:pt idx="339">
                  <c:v>142.4</c:v>
                </c:pt>
                <c:pt idx="340">
                  <c:v>143</c:v>
                </c:pt>
                <c:pt idx="341">
                  <c:v>146.29999999999998</c:v>
                </c:pt>
                <c:pt idx="342">
                  <c:v>150.69999999999999</c:v>
                </c:pt>
                <c:pt idx="343">
                  <c:v>151.39999999999998</c:v>
                </c:pt>
                <c:pt idx="344">
                  <c:v>144.9</c:v>
                </c:pt>
                <c:pt idx="345">
                  <c:v>149.20000000000002</c:v>
                </c:pt>
                <c:pt idx="346">
                  <c:v>141.4</c:v>
                </c:pt>
                <c:pt idx="347">
                  <c:v>142.9</c:v>
                </c:pt>
                <c:pt idx="348">
                  <c:v>146.19999999999999</c:v>
                </c:pt>
                <c:pt idx="349">
                  <c:v>142.69999999999999</c:v>
                </c:pt>
                <c:pt idx="350">
                  <c:v>142</c:v>
                </c:pt>
                <c:pt idx="351">
                  <c:v>139.1</c:v>
                </c:pt>
                <c:pt idx="352">
                  <c:v>138.6</c:v>
                </c:pt>
                <c:pt idx="353">
                  <c:v>132.5</c:v>
                </c:pt>
                <c:pt idx="354">
                  <c:v>131.30000000000001</c:v>
                </c:pt>
                <c:pt idx="355">
                  <c:v>142.80000000000001</c:v>
                </c:pt>
                <c:pt idx="356">
                  <c:v>145.69999999999999</c:v>
                </c:pt>
                <c:pt idx="357">
                  <c:v>142.1</c:v>
                </c:pt>
                <c:pt idx="358">
                  <c:v>134.1</c:v>
                </c:pt>
                <c:pt idx="359">
                  <c:v>129.6</c:v>
                </c:pt>
                <c:pt idx="360">
                  <c:v>127.4</c:v>
                </c:pt>
                <c:pt idx="361">
                  <c:v>127.89999999999999</c:v>
                </c:pt>
                <c:pt idx="362">
                  <c:v>129.20000000000002</c:v>
                </c:pt>
                <c:pt idx="363">
                  <c:v>128.80000000000001</c:v>
                </c:pt>
                <c:pt idx="364">
                  <c:v>126.5</c:v>
                </c:pt>
                <c:pt idx="365">
                  <c:v>131</c:v>
                </c:pt>
              </c:numCache>
            </c:numRef>
          </c:val>
          <c:smooth val="1"/>
        </c:ser>
        <c:dLbls>
          <c:showLegendKey val="0"/>
          <c:showVal val="0"/>
          <c:showCatName val="0"/>
          <c:showSerName val="0"/>
          <c:showPercent val="0"/>
          <c:showBubbleSize val="0"/>
        </c:dLbls>
        <c:marker val="1"/>
        <c:smooth val="0"/>
        <c:axId val="55370112"/>
        <c:axId val="55372032"/>
      </c:lineChart>
      <c:lineChart>
        <c:grouping val="standard"/>
        <c:varyColors val="0"/>
        <c:ser>
          <c:idx val="1"/>
          <c:order val="1"/>
          <c:tx>
            <c:v>NGTL FT</c:v>
          </c:tx>
          <c:spPr>
            <a:ln w="34925">
              <a:solidFill>
                <a:schemeClr val="accent1">
                  <a:lumMod val="75000"/>
                </a:schemeClr>
              </a:solidFill>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BORDER'!$F$307:$F$672</c:f>
              <c:numCache>
                <c:formatCode>0</c:formatCode>
                <c:ptCount val="366"/>
                <c:pt idx="0">
                  <c:v>3113.11</c:v>
                </c:pt>
                <c:pt idx="1">
                  <c:v>3113.11</c:v>
                </c:pt>
                <c:pt idx="2">
                  <c:v>3113.11</c:v>
                </c:pt>
                <c:pt idx="3">
                  <c:v>3113.11</c:v>
                </c:pt>
                <c:pt idx="4">
                  <c:v>3113.11</c:v>
                </c:pt>
                <c:pt idx="5">
                  <c:v>3113.11</c:v>
                </c:pt>
                <c:pt idx="6">
                  <c:v>3113.11</c:v>
                </c:pt>
                <c:pt idx="7">
                  <c:v>3113.11</c:v>
                </c:pt>
                <c:pt idx="8">
                  <c:v>3113.11</c:v>
                </c:pt>
                <c:pt idx="9">
                  <c:v>3113.11</c:v>
                </c:pt>
                <c:pt idx="10">
                  <c:v>3113.11</c:v>
                </c:pt>
                <c:pt idx="11">
                  <c:v>3113.11</c:v>
                </c:pt>
                <c:pt idx="12">
                  <c:v>3113.11</c:v>
                </c:pt>
                <c:pt idx="13">
                  <c:v>3113.11</c:v>
                </c:pt>
                <c:pt idx="14">
                  <c:v>3113.11</c:v>
                </c:pt>
                <c:pt idx="15">
                  <c:v>3113.11</c:v>
                </c:pt>
                <c:pt idx="16">
                  <c:v>3113.11</c:v>
                </c:pt>
                <c:pt idx="17">
                  <c:v>3113.11</c:v>
                </c:pt>
                <c:pt idx="18">
                  <c:v>3113.11</c:v>
                </c:pt>
                <c:pt idx="19">
                  <c:v>3113.11</c:v>
                </c:pt>
                <c:pt idx="20">
                  <c:v>3113.11</c:v>
                </c:pt>
                <c:pt idx="21">
                  <c:v>3113.11</c:v>
                </c:pt>
                <c:pt idx="22">
                  <c:v>3113.11</c:v>
                </c:pt>
                <c:pt idx="23">
                  <c:v>3113.11</c:v>
                </c:pt>
                <c:pt idx="24">
                  <c:v>3113.11</c:v>
                </c:pt>
                <c:pt idx="25">
                  <c:v>3113.11</c:v>
                </c:pt>
                <c:pt idx="26">
                  <c:v>3113.11</c:v>
                </c:pt>
                <c:pt idx="27">
                  <c:v>3113.11</c:v>
                </c:pt>
                <c:pt idx="28">
                  <c:v>3113.11</c:v>
                </c:pt>
                <c:pt idx="29">
                  <c:v>3113.11</c:v>
                </c:pt>
                <c:pt idx="30">
                  <c:v>3113.11</c:v>
                </c:pt>
                <c:pt idx="31">
                  <c:v>3113.11</c:v>
                </c:pt>
                <c:pt idx="32">
                  <c:v>3113.11</c:v>
                </c:pt>
                <c:pt idx="33">
                  <c:v>3113.11</c:v>
                </c:pt>
                <c:pt idx="34">
                  <c:v>3113.11</c:v>
                </c:pt>
                <c:pt idx="35">
                  <c:v>3113.11</c:v>
                </c:pt>
                <c:pt idx="36">
                  <c:v>3113.11</c:v>
                </c:pt>
                <c:pt idx="37">
                  <c:v>3113.11</c:v>
                </c:pt>
                <c:pt idx="38">
                  <c:v>3113.11</c:v>
                </c:pt>
                <c:pt idx="39">
                  <c:v>3113.11</c:v>
                </c:pt>
                <c:pt idx="40">
                  <c:v>3113.11</c:v>
                </c:pt>
                <c:pt idx="41">
                  <c:v>3113.11</c:v>
                </c:pt>
                <c:pt idx="42">
                  <c:v>3113.11</c:v>
                </c:pt>
                <c:pt idx="43">
                  <c:v>3113.11</c:v>
                </c:pt>
                <c:pt idx="44">
                  <c:v>3113.11</c:v>
                </c:pt>
                <c:pt idx="45">
                  <c:v>3113.11</c:v>
                </c:pt>
                <c:pt idx="46">
                  <c:v>3113.11</c:v>
                </c:pt>
                <c:pt idx="47">
                  <c:v>3113.11</c:v>
                </c:pt>
                <c:pt idx="48">
                  <c:v>3113.11</c:v>
                </c:pt>
                <c:pt idx="49">
                  <c:v>3113.11</c:v>
                </c:pt>
                <c:pt idx="50">
                  <c:v>3113.11</c:v>
                </c:pt>
                <c:pt idx="51">
                  <c:v>3113.11</c:v>
                </c:pt>
                <c:pt idx="52">
                  <c:v>3113.11</c:v>
                </c:pt>
                <c:pt idx="53">
                  <c:v>3113.11</c:v>
                </c:pt>
                <c:pt idx="54">
                  <c:v>3113.11</c:v>
                </c:pt>
                <c:pt idx="55">
                  <c:v>3113.11</c:v>
                </c:pt>
                <c:pt idx="56">
                  <c:v>3113.11</c:v>
                </c:pt>
                <c:pt idx="57">
                  <c:v>3113.11</c:v>
                </c:pt>
                <c:pt idx="58">
                  <c:v>3113.11</c:v>
                </c:pt>
                <c:pt idx="59">
                  <c:v>3113.11</c:v>
                </c:pt>
                <c:pt idx="60">
                  <c:v>3113.11</c:v>
                </c:pt>
                <c:pt idx="61">
                  <c:v>3113.11</c:v>
                </c:pt>
                <c:pt idx="62">
                  <c:v>3113.11</c:v>
                </c:pt>
                <c:pt idx="63">
                  <c:v>3113.11</c:v>
                </c:pt>
                <c:pt idx="64">
                  <c:v>3113.11</c:v>
                </c:pt>
                <c:pt idx="65">
                  <c:v>3113.11</c:v>
                </c:pt>
                <c:pt idx="66">
                  <c:v>3113.11</c:v>
                </c:pt>
                <c:pt idx="67">
                  <c:v>3113.11</c:v>
                </c:pt>
                <c:pt idx="68">
                  <c:v>3113.11</c:v>
                </c:pt>
                <c:pt idx="69">
                  <c:v>3113.11</c:v>
                </c:pt>
                <c:pt idx="70">
                  <c:v>3113.11</c:v>
                </c:pt>
                <c:pt idx="71">
                  <c:v>3113.11</c:v>
                </c:pt>
                <c:pt idx="72">
                  <c:v>3113.11</c:v>
                </c:pt>
                <c:pt idx="73">
                  <c:v>3113.11</c:v>
                </c:pt>
                <c:pt idx="74">
                  <c:v>3113.11</c:v>
                </c:pt>
                <c:pt idx="75">
                  <c:v>3113.11</c:v>
                </c:pt>
                <c:pt idx="76">
                  <c:v>3113.11</c:v>
                </c:pt>
                <c:pt idx="77">
                  <c:v>3113.11</c:v>
                </c:pt>
                <c:pt idx="78">
                  <c:v>3113.11</c:v>
                </c:pt>
                <c:pt idx="79">
                  <c:v>3113.11</c:v>
                </c:pt>
                <c:pt idx="80">
                  <c:v>3113.11</c:v>
                </c:pt>
                <c:pt idx="81">
                  <c:v>3113.11</c:v>
                </c:pt>
                <c:pt idx="82">
                  <c:v>3113.11</c:v>
                </c:pt>
                <c:pt idx="83">
                  <c:v>3113.11</c:v>
                </c:pt>
                <c:pt idx="84">
                  <c:v>3113.11</c:v>
                </c:pt>
                <c:pt idx="85">
                  <c:v>3113.11</c:v>
                </c:pt>
                <c:pt idx="86">
                  <c:v>3113.11</c:v>
                </c:pt>
                <c:pt idx="87">
                  <c:v>3113.11</c:v>
                </c:pt>
                <c:pt idx="88">
                  <c:v>3113.11</c:v>
                </c:pt>
                <c:pt idx="89">
                  <c:v>3113.11</c:v>
                </c:pt>
                <c:pt idx="90">
                  <c:v>3113.11</c:v>
                </c:pt>
                <c:pt idx="91">
                  <c:v>3113.11</c:v>
                </c:pt>
                <c:pt idx="92">
                  <c:v>3149.2999999999997</c:v>
                </c:pt>
                <c:pt idx="93">
                  <c:v>3149.2999999999997</c:v>
                </c:pt>
                <c:pt idx="94">
                  <c:v>3149.2999999999997</c:v>
                </c:pt>
                <c:pt idx="95">
                  <c:v>3149.2999999999997</c:v>
                </c:pt>
                <c:pt idx="96">
                  <c:v>3149.2999999999997</c:v>
                </c:pt>
                <c:pt idx="97">
                  <c:v>3149.2999999999997</c:v>
                </c:pt>
                <c:pt idx="98">
                  <c:v>3149.2999999999997</c:v>
                </c:pt>
                <c:pt idx="99">
                  <c:v>3149.2999999999997</c:v>
                </c:pt>
                <c:pt idx="100">
                  <c:v>3149.2999999999997</c:v>
                </c:pt>
                <c:pt idx="101">
                  <c:v>3149.2999999999997</c:v>
                </c:pt>
                <c:pt idx="102">
                  <c:v>3149.2999999999997</c:v>
                </c:pt>
                <c:pt idx="103">
                  <c:v>3149.2999999999997</c:v>
                </c:pt>
                <c:pt idx="104">
                  <c:v>3149.2999999999997</c:v>
                </c:pt>
                <c:pt idx="105">
                  <c:v>3149.2999999999997</c:v>
                </c:pt>
                <c:pt idx="106">
                  <c:v>3149.2999999999997</c:v>
                </c:pt>
                <c:pt idx="107">
                  <c:v>3149.2999999999997</c:v>
                </c:pt>
                <c:pt idx="108">
                  <c:v>3149.2999999999997</c:v>
                </c:pt>
                <c:pt idx="109">
                  <c:v>3149.2999999999997</c:v>
                </c:pt>
                <c:pt idx="110">
                  <c:v>3149.2999999999997</c:v>
                </c:pt>
                <c:pt idx="111">
                  <c:v>3149.2999999999997</c:v>
                </c:pt>
                <c:pt idx="112">
                  <c:v>3149.2999999999997</c:v>
                </c:pt>
                <c:pt idx="113">
                  <c:v>3149.2999999999997</c:v>
                </c:pt>
                <c:pt idx="114">
                  <c:v>3149.2999999999997</c:v>
                </c:pt>
                <c:pt idx="115">
                  <c:v>3149.2999999999997</c:v>
                </c:pt>
                <c:pt idx="116">
                  <c:v>3149.2999999999997</c:v>
                </c:pt>
                <c:pt idx="117">
                  <c:v>3149.2999999999997</c:v>
                </c:pt>
                <c:pt idx="118">
                  <c:v>3149.2999999999997</c:v>
                </c:pt>
                <c:pt idx="119">
                  <c:v>3149.2999999999997</c:v>
                </c:pt>
                <c:pt idx="120">
                  <c:v>3149.2999999999997</c:v>
                </c:pt>
                <c:pt idx="121">
                  <c:v>3149.2999999999997</c:v>
                </c:pt>
                <c:pt idx="122">
                  <c:v>3149.2999999999997</c:v>
                </c:pt>
                <c:pt idx="123">
                  <c:v>4169</c:v>
                </c:pt>
                <c:pt idx="124">
                  <c:v>4169</c:v>
                </c:pt>
                <c:pt idx="125">
                  <c:v>4169</c:v>
                </c:pt>
                <c:pt idx="126">
                  <c:v>4169</c:v>
                </c:pt>
                <c:pt idx="127">
                  <c:v>4169</c:v>
                </c:pt>
                <c:pt idx="128">
                  <c:v>4169</c:v>
                </c:pt>
                <c:pt idx="129">
                  <c:v>4169</c:v>
                </c:pt>
                <c:pt idx="130">
                  <c:v>4169</c:v>
                </c:pt>
                <c:pt idx="131">
                  <c:v>4169</c:v>
                </c:pt>
                <c:pt idx="132">
                  <c:v>4169</c:v>
                </c:pt>
                <c:pt idx="133">
                  <c:v>4169</c:v>
                </c:pt>
                <c:pt idx="134">
                  <c:v>4169</c:v>
                </c:pt>
                <c:pt idx="135">
                  <c:v>4169</c:v>
                </c:pt>
                <c:pt idx="136">
                  <c:v>4169</c:v>
                </c:pt>
                <c:pt idx="137">
                  <c:v>4169</c:v>
                </c:pt>
                <c:pt idx="138">
                  <c:v>4169</c:v>
                </c:pt>
                <c:pt idx="139">
                  <c:v>4169</c:v>
                </c:pt>
                <c:pt idx="140">
                  <c:v>4169</c:v>
                </c:pt>
                <c:pt idx="141">
                  <c:v>4169</c:v>
                </c:pt>
                <c:pt idx="142">
                  <c:v>4169</c:v>
                </c:pt>
                <c:pt idx="143">
                  <c:v>4169</c:v>
                </c:pt>
                <c:pt idx="144">
                  <c:v>4169</c:v>
                </c:pt>
                <c:pt idx="145">
                  <c:v>4169</c:v>
                </c:pt>
                <c:pt idx="146">
                  <c:v>4169</c:v>
                </c:pt>
                <c:pt idx="147">
                  <c:v>4169</c:v>
                </c:pt>
                <c:pt idx="148">
                  <c:v>4169</c:v>
                </c:pt>
                <c:pt idx="149">
                  <c:v>4169</c:v>
                </c:pt>
                <c:pt idx="150">
                  <c:v>4169</c:v>
                </c:pt>
                <c:pt idx="151">
                  <c:v>4169</c:v>
                </c:pt>
                <c:pt idx="152">
                  <c:v>4169</c:v>
                </c:pt>
                <c:pt idx="153">
                  <c:v>4085</c:v>
                </c:pt>
                <c:pt idx="154">
                  <c:v>4085</c:v>
                </c:pt>
                <c:pt idx="155">
                  <c:v>4085</c:v>
                </c:pt>
                <c:pt idx="156">
                  <c:v>4085</c:v>
                </c:pt>
                <c:pt idx="157">
                  <c:v>4085</c:v>
                </c:pt>
                <c:pt idx="158">
                  <c:v>4085</c:v>
                </c:pt>
                <c:pt idx="159">
                  <c:v>4085</c:v>
                </c:pt>
                <c:pt idx="160">
                  <c:v>4085</c:v>
                </c:pt>
                <c:pt idx="161">
                  <c:v>4085</c:v>
                </c:pt>
                <c:pt idx="162">
                  <c:v>4085</c:v>
                </c:pt>
                <c:pt idx="163">
                  <c:v>4085</c:v>
                </c:pt>
                <c:pt idx="164">
                  <c:v>4085</c:v>
                </c:pt>
                <c:pt idx="165">
                  <c:v>4085</c:v>
                </c:pt>
                <c:pt idx="166">
                  <c:v>4085</c:v>
                </c:pt>
                <c:pt idx="167">
                  <c:v>4085</c:v>
                </c:pt>
                <c:pt idx="168">
                  <c:v>4085</c:v>
                </c:pt>
                <c:pt idx="169">
                  <c:v>4085</c:v>
                </c:pt>
                <c:pt idx="170">
                  <c:v>4085</c:v>
                </c:pt>
                <c:pt idx="171">
                  <c:v>4085</c:v>
                </c:pt>
                <c:pt idx="172">
                  <c:v>4085</c:v>
                </c:pt>
                <c:pt idx="173">
                  <c:v>4085</c:v>
                </c:pt>
                <c:pt idx="174">
                  <c:v>4085</c:v>
                </c:pt>
                <c:pt idx="175">
                  <c:v>4085</c:v>
                </c:pt>
                <c:pt idx="176">
                  <c:v>4085</c:v>
                </c:pt>
                <c:pt idx="177">
                  <c:v>4085</c:v>
                </c:pt>
                <c:pt idx="178">
                  <c:v>4085</c:v>
                </c:pt>
                <c:pt idx="179">
                  <c:v>4085</c:v>
                </c:pt>
                <c:pt idx="180">
                  <c:v>4085</c:v>
                </c:pt>
                <c:pt idx="181">
                  <c:v>4085</c:v>
                </c:pt>
                <c:pt idx="182">
                  <c:v>4085</c:v>
                </c:pt>
                <c:pt idx="183">
                  <c:v>4085</c:v>
                </c:pt>
                <c:pt idx="184">
                  <c:v>4125</c:v>
                </c:pt>
                <c:pt idx="185">
                  <c:v>4125</c:v>
                </c:pt>
                <c:pt idx="186">
                  <c:v>4125</c:v>
                </c:pt>
                <c:pt idx="187">
                  <c:v>4125</c:v>
                </c:pt>
                <c:pt idx="188">
                  <c:v>4125</c:v>
                </c:pt>
                <c:pt idx="189">
                  <c:v>4125</c:v>
                </c:pt>
                <c:pt idx="190">
                  <c:v>4125</c:v>
                </c:pt>
                <c:pt idx="191">
                  <c:v>4125</c:v>
                </c:pt>
                <c:pt idx="192">
                  <c:v>4125</c:v>
                </c:pt>
                <c:pt idx="193">
                  <c:v>4125</c:v>
                </c:pt>
                <c:pt idx="194">
                  <c:v>4125</c:v>
                </c:pt>
                <c:pt idx="195">
                  <c:v>4125</c:v>
                </c:pt>
                <c:pt idx="196">
                  <c:v>4125</c:v>
                </c:pt>
                <c:pt idx="197">
                  <c:v>4125</c:v>
                </c:pt>
                <c:pt idx="198">
                  <c:v>4125</c:v>
                </c:pt>
                <c:pt idx="199">
                  <c:v>4125</c:v>
                </c:pt>
                <c:pt idx="200">
                  <c:v>4125</c:v>
                </c:pt>
                <c:pt idx="201">
                  <c:v>4125</c:v>
                </c:pt>
                <c:pt idx="202">
                  <c:v>4125</c:v>
                </c:pt>
                <c:pt idx="203">
                  <c:v>4125</c:v>
                </c:pt>
                <c:pt idx="204">
                  <c:v>4125</c:v>
                </c:pt>
                <c:pt idx="205">
                  <c:v>4125</c:v>
                </c:pt>
                <c:pt idx="206">
                  <c:v>4125</c:v>
                </c:pt>
                <c:pt idx="207">
                  <c:v>4125</c:v>
                </c:pt>
                <c:pt idx="208">
                  <c:v>4125</c:v>
                </c:pt>
                <c:pt idx="209">
                  <c:v>4125</c:v>
                </c:pt>
                <c:pt idx="210">
                  <c:v>4125</c:v>
                </c:pt>
                <c:pt idx="211">
                  <c:v>4125</c:v>
                </c:pt>
                <c:pt idx="212">
                  <c:v>4125</c:v>
                </c:pt>
                <c:pt idx="213">
                  <c:v>4125</c:v>
                </c:pt>
                <c:pt idx="214">
                  <c:v>4125</c:v>
                </c:pt>
                <c:pt idx="215">
                  <c:v>4125</c:v>
                </c:pt>
                <c:pt idx="216">
                  <c:v>4125</c:v>
                </c:pt>
                <c:pt idx="217">
                  <c:v>4125</c:v>
                </c:pt>
                <c:pt idx="218">
                  <c:v>4125</c:v>
                </c:pt>
                <c:pt idx="219">
                  <c:v>4125</c:v>
                </c:pt>
                <c:pt idx="220">
                  <c:v>4125</c:v>
                </c:pt>
                <c:pt idx="221">
                  <c:v>4125</c:v>
                </c:pt>
                <c:pt idx="222">
                  <c:v>4125</c:v>
                </c:pt>
                <c:pt idx="223">
                  <c:v>4125</c:v>
                </c:pt>
                <c:pt idx="224">
                  <c:v>4125</c:v>
                </c:pt>
                <c:pt idx="225">
                  <c:v>4125</c:v>
                </c:pt>
                <c:pt idx="226">
                  <c:v>4125</c:v>
                </c:pt>
                <c:pt idx="227">
                  <c:v>4125</c:v>
                </c:pt>
                <c:pt idx="228">
                  <c:v>4125</c:v>
                </c:pt>
                <c:pt idx="229">
                  <c:v>4125</c:v>
                </c:pt>
                <c:pt idx="230">
                  <c:v>4125</c:v>
                </c:pt>
                <c:pt idx="231">
                  <c:v>4125</c:v>
                </c:pt>
                <c:pt idx="232">
                  <c:v>4125</c:v>
                </c:pt>
                <c:pt idx="233">
                  <c:v>4125</c:v>
                </c:pt>
                <c:pt idx="234">
                  <c:v>4125</c:v>
                </c:pt>
                <c:pt idx="235">
                  <c:v>4125</c:v>
                </c:pt>
                <c:pt idx="236">
                  <c:v>4125</c:v>
                </c:pt>
                <c:pt idx="237">
                  <c:v>4125</c:v>
                </c:pt>
                <c:pt idx="238">
                  <c:v>4125</c:v>
                </c:pt>
                <c:pt idx="239">
                  <c:v>4125</c:v>
                </c:pt>
                <c:pt idx="240">
                  <c:v>4125</c:v>
                </c:pt>
                <c:pt idx="241">
                  <c:v>4125</c:v>
                </c:pt>
                <c:pt idx="242">
                  <c:v>4125</c:v>
                </c:pt>
                <c:pt idx="243">
                  <c:v>4125</c:v>
                </c:pt>
                <c:pt idx="244">
                  <c:v>4104</c:v>
                </c:pt>
                <c:pt idx="245">
                  <c:v>4104</c:v>
                </c:pt>
                <c:pt idx="246">
                  <c:v>4104</c:v>
                </c:pt>
                <c:pt idx="247">
                  <c:v>4104</c:v>
                </c:pt>
                <c:pt idx="248">
                  <c:v>4104</c:v>
                </c:pt>
                <c:pt idx="249">
                  <c:v>4104</c:v>
                </c:pt>
                <c:pt idx="250">
                  <c:v>4104</c:v>
                </c:pt>
                <c:pt idx="251">
                  <c:v>4104</c:v>
                </c:pt>
                <c:pt idx="252">
                  <c:v>4104</c:v>
                </c:pt>
                <c:pt idx="253">
                  <c:v>4104</c:v>
                </c:pt>
                <c:pt idx="254">
                  <c:v>4104</c:v>
                </c:pt>
                <c:pt idx="255">
                  <c:v>4104</c:v>
                </c:pt>
                <c:pt idx="256">
                  <c:v>4104</c:v>
                </c:pt>
                <c:pt idx="257">
                  <c:v>4104</c:v>
                </c:pt>
                <c:pt idx="258">
                  <c:v>4104</c:v>
                </c:pt>
                <c:pt idx="259">
                  <c:v>4104</c:v>
                </c:pt>
                <c:pt idx="260">
                  <c:v>4104</c:v>
                </c:pt>
                <c:pt idx="261">
                  <c:v>4104</c:v>
                </c:pt>
                <c:pt idx="262">
                  <c:v>4104</c:v>
                </c:pt>
                <c:pt idx="263">
                  <c:v>4104</c:v>
                </c:pt>
                <c:pt idx="264">
                  <c:v>4104</c:v>
                </c:pt>
                <c:pt idx="265">
                  <c:v>4104</c:v>
                </c:pt>
                <c:pt idx="266">
                  <c:v>4104</c:v>
                </c:pt>
                <c:pt idx="267">
                  <c:v>4104</c:v>
                </c:pt>
                <c:pt idx="268">
                  <c:v>4104</c:v>
                </c:pt>
                <c:pt idx="269">
                  <c:v>4104</c:v>
                </c:pt>
                <c:pt idx="270">
                  <c:v>4104</c:v>
                </c:pt>
                <c:pt idx="271">
                  <c:v>4104</c:v>
                </c:pt>
                <c:pt idx="272">
                  <c:v>4104</c:v>
                </c:pt>
                <c:pt idx="273">
                  <c:v>4104</c:v>
                </c:pt>
                <c:pt idx="274">
                  <c:v>4104</c:v>
                </c:pt>
                <c:pt idx="275">
                  <c:v>2516</c:v>
                </c:pt>
                <c:pt idx="276">
                  <c:v>2516</c:v>
                </c:pt>
                <c:pt idx="277">
                  <c:v>2516</c:v>
                </c:pt>
                <c:pt idx="278">
                  <c:v>2516</c:v>
                </c:pt>
                <c:pt idx="279">
                  <c:v>2516</c:v>
                </c:pt>
                <c:pt idx="280">
                  <c:v>2516</c:v>
                </c:pt>
                <c:pt idx="281">
                  <c:v>2516</c:v>
                </c:pt>
                <c:pt idx="282">
                  <c:v>2516</c:v>
                </c:pt>
                <c:pt idx="283">
                  <c:v>2516</c:v>
                </c:pt>
                <c:pt idx="284">
                  <c:v>2516</c:v>
                </c:pt>
                <c:pt idx="285">
                  <c:v>2516</c:v>
                </c:pt>
                <c:pt idx="286">
                  <c:v>2516</c:v>
                </c:pt>
                <c:pt idx="287">
                  <c:v>2516</c:v>
                </c:pt>
                <c:pt idx="288">
                  <c:v>2516</c:v>
                </c:pt>
                <c:pt idx="289">
                  <c:v>2516</c:v>
                </c:pt>
                <c:pt idx="290">
                  <c:v>2516</c:v>
                </c:pt>
                <c:pt idx="291">
                  <c:v>2516</c:v>
                </c:pt>
                <c:pt idx="292">
                  <c:v>2516</c:v>
                </c:pt>
                <c:pt idx="293">
                  <c:v>2516</c:v>
                </c:pt>
                <c:pt idx="294">
                  <c:v>2516</c:v>
                </c:pt>
                <c:pt idx="295">
                  <c:v>2516</c:v>
                </c:pt>
                <c:pt idx="296">
                  <c:v>2516</c:v>
                </c:pt>
                <c:pt idx="297">
                  <c:v>2516</c:v>
                </c:pt>
                <c:pt idx="298">
                  <c:v>2516</c:v>
                </c:pt>
                <c:pt idx="299">
                  <c:v>2516</c:v>
                </c:pt>
                <c:pt idx="300">
                  <c:v>2516</c:v>
                </c:pt>
                <c:pt idx="301">
                  <c:v>2516</c:v>
                </c:pt>
                <c:pt idx="302">
                  <c:v>2516</c:v>
                </c:pt>
                <c:pt idx="303">
                  <c:v>2516</c:v>
                </c:pt>
                <c:pt idx="304">
                  <c:v>2516</c:v>
                </c:pt>
                <c:pt idx="305">
                  <c:v>2420</c:v>
                </c:pt>
                <c:pt idx="306">
                  <c:v>2420</c:v>
                </c:pt>
                <c:pt idx="307">
                  <c:v>2420</c:v>
                </c:pt>
                <c:pt idx="308">
                  <c:v>2420</c:v>
                </c:pt>
                <c:pt idx="309">
                  <c:v>2420</c:v>
                </c:pt>
                <c:pt idx="310">
                  <c:v>2420</c:v>
                </c:pt>
                <c:pt idx="311">
                  <c:v>2420</c:v>
                </c:pt>
                <c:pt idx="312">
                  <c:v>2420</c:v>
                </c:pt>
                <c:pt idx="313">
                  <c:v>2420</c:v>
                </c:pt>
                <c:pt idx="314">
                  <c:v>2420</c:v>
                </c:pt>
                <c:pt idx="315">
                  <c:v>2420</c:v>
                </c:pt>
                <c:pt idx="316">
                  <c:v>2420</c:v>
                </c:pt>
                <c:pt idx="317">
                  <c:v>2420</c:v>
                </c:pt>
                <c:pt idx="318">
                  <c:v>2420</c:v>
                </c:pt>
                <c:pt idx="319">
                  <c:v>2420</c:v>
                </c:pt>
                <c:pt idx="320">
                  <c:v>2420</c:v>
                </c:pt>
                <c:pt idx="321">
                  <c:v>2420</c:v>
                </c:pt>
                <c:pt idx="322">
                  <c:v>2420</c:v>
                </c:pt>
                <c:pt idx="323">
                  <c:v>2420</c:v>
                </c:pt>
                <c:pt idx="324">
                  <c:v>2420</c:v>
                </c:pt>
                <c:pt idx="325">
                  <c:v>2420</c:v>
                </c:pt>
                <c:pt idx="326">
                  <c:v>2420</c:v>
                </c:pt>
                <c:pt idx="327">
                  <c:v>2420</c:v>
                </c:pt>
                <c:pt idx="328">
                  <c:v>2420</c:v>
                </c:pt>
                <c:pt idx="329">
                  <c:v>2420</c:v>
                </c:pt>
                <c:pt idx="330">
                  <c:v>2420</c:v>
                </c:pt>
                <c:pt idx="331">
                  <c:v>2420</c:v>
                </c:pt>
                <c:pt idx="332">
                  <c:v>2420</c:v>
                </c:pt>
                <c:pt idx="333">
                  <c:v>2420</c:v>
                </c:pt>
                <c:pt idx="334">
                  <c:v>2420</c:v>
                </c:pt>
                <c:pt idx="335">
                  <c:v>2420</c:v>
                </c:pt>
                <c:pt idx="336">
                  <c:v>2410</c:v>
                </c:pt>
                <c:pt idx="337">
                  <c:v>2410</c:v>
                </c:pt>
                <c:pt idx="338">
                  <c:v>2410</c:v>
                </c:pt>
                <c:pt idx="339">
                  <c:v>2410</c:v>
                </c:pt>
                <c:pt idx="340">
                  <c:v>2410</c:v>
                </c:pt>
                <c:pt idx="341">
                  <c:v>2410</c:v>
                </c:pt>
                <c:pt idx="342">
                  <c:v>2410</c:v>
                </c:pt>
                <c:pt idx="343">
                  <c:v>2410</c:v>
                </c:pt>
                <c:pt idx="344">
                  <c:v>2410</c:v>
                </c:pt>
                <c:pt idx="345">
                  <c:v>2410</c:v>
                </c:pt>
                <c:pt idx="346">
                  <c:v>2410</c:v>
                </c:pt>
                <c:pt idx="347">
                  <c:v>2410</c:v>
                </c:pt>
                <c:pt idx="348">
                  <c:v>2410</c:v>
                </c:pt>
                <c:pt idx="349">
                  <c:v>2410</c:v>
                </c:pt>
                <c:pt idx="350">
                  <c:v>2410</c:v>
                </c:pt>
                <c:pt idx="351">
                  <c:v>2410</c:v>
                </c:pt>
                <c:pt idx="352">
                  <c:v>2410</c:v>
                </c:pt>
                <c:pt idx="353">
                  <c:v>2410</c:v>
                </c:pt>
                <c:pt idx="354">
                  <c:v>2410</c:v>
                </c:pt>
                <c:pt idx="355">
                  <c:v>2410</c:v>
                </c:pt>
                <c:pt idx="356">
                  <c:v>2410</c:v>
                </c:pt>
                <c:pt idx="357">
                  <c:v>2410</c:v>
                </c:pt>
                <c:pt idx="358">
                  <c:v>2410</c:v>
                </c:pt>
                <c:pt idx="359">
                  <c:v>2410</c:v>
                </c:pt>
                <c:pt idx="360">
                  <c:v>2410</c:v>
                </c:pt>
                <c:pt idx="361">
                  <c:v>2410</c:v>
                </c:pt>
                <c:pt idx="362">
                  <c:v>2410</c:v>
                </c:pt>
                <c:pt idx="363">
                  <c:v>2410</c:v>
                </c:pt>
                <c:pt idx="364">
                  <c:v>2410</c:v>
                </c:pt>
                <c:pt idx="365">
                  <c:v>2410</c:v>
                </c:pt>
              </c:numCache>
            </c:numRef>
          </c:val>
          <c:smooth val="0"/>
        </c:ser>
        <c:dLbls>
          <c:showLegendKey val="0"/>
          <c:showVal val="0"/>
          <c:showCatName val="0"/>
          <c:showSerName val="0"/>
          <c:showPercent val="0"/>
          <c:showBubbleSize val="0"/>
        </c:dLbls>
        <c:marker val="1"/>
        <c:smooth val="0"/>
        <c:axId val="56075008"/>
        <c:axId val="55868032"/>
      </c:lineChart>
      <c:catAx>
        <c:axId val="55370112"/>
        <c:scaling>
          <c:orientation val="minMax"/>
        </c:scaling>
        <c:delete val="0"/>
        <c:axPos val="b"/>
        <c:numFmt formatCode="mmm\-yy" sourceLinked="0"/>
        <c:majorTickMark val="in"/>
        <c:minorTickMark val="none"/>
        <c:tickLblPos val="nextTo"/>
        <c:spPr>
          <a:ln w="12700">
            <a:solidFill>
              <a:schemeClr val="tx1"/>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55372032"/>
        <c:crosses val="autoZero"/>
        <c:auto val="0"/>
        <c:lblAlgn val="ctr"/>
        <c:lblOffset val="30"/>
        <c:tickLblSkip val="30"/>
        <c:tickMarkSkip val="30"/>
        <c:noMultiLvlLbl val="0"/>
      </c:catAx>
      <c:valAx>
        <c:axId val="55372032"/>
        <c:scaling>
          <c:orientation val="minMax"/>
          <c:max val="20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Empress / McNeill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 </a:t>
                </a:r>
              </a:p>
            </c:rich>
          </c:tx>
          <c:layout>
            <c:manualLayout>
              <c:xMode val="edge"/>
              <c:yMode val="edge"/>
              <c:x val="7.4374577417173765E-3"/>
              <c:y val="0.20056506335861754"/>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55370112"/>
        <c:crosses val="autoZero"/>
        <c:crossBetween val="midCat"/>
        <c:majorUnit val="20"/>
        <c:minorUnit val="10"/>
      </c:valAx>
      <c:valAx>
        <c:axId val="55868032"/>
        <c:scaling>
          <c:orientation val="minMax"/>
          <c:max val="7700"/>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Empress/McNeill Border Flow (TJ/day)</a:t>
                </a:r>
              </a:p>
            </c:rich>
          </c:tx>
          <c:layout>
            <c:manualLayout>
              <c:xMode val="edge"/>
              <c:yMode val="edge"/>
              <c:x val="0.9634888438133874"/>
              <c:y val="0.25760788364077902"/>
            </c:manualLayout>
          </c:layout>
          <c:overlay val="0"/>
        </c:title>
        <c:numFmt formatCode="0" sourceLinked="1"/>
        <c:majorTickMark val="out"/>
        <c:minorTickMark val="out"/>
        <c:tickLblPos val="nextTo"/>
        <c:txPr>
          <a:bodyPr/>
          <a:lstStyle/>
          <a:p>
            <a:pPr>
              <a:defRPr sz="1200" b="1">
                <a:latin typeface="Arial" panose="020B0604020202020204" pitchFamily="34" charset="0"/>
                <a:cs typeface="Arial" panose="020B0604020202020204" pitchFamily="34" charset="0"/>
              </a:defRPr>
            </a:pPr>
            <a:endParaRPr lang="en-US"/>
          </a:p>
        </c:txPr>
        <c:crossAx val="56075008"/>
        <c:crosses val="max"/>
        <c:crossBetween val="between"/>
        <c:majorUnit val="770"/>
        <c:minorUnit val="385"/>
      </c:valAx>
      <c:dateAx>
        <c:axId val="56075008"/>
        <c:scaling>
          <c:orientation val="minMax"/>
        </c:scaling>
        <c:delete val="1"/>
        <c:axPos val="b"/>
        <c:numFmt formatCode="mmm\-yy" sourceLinked="1"/>
        <c:majorTickMark val="out"/>
        <c:minorTickMark val="none"/>
        <c:tickLblPos val="nextTo"/>
        <c:crossAx val="55868032"/>
        <c:crosses val="autoZero"/>
        <c:auto val="1"/>
        <c:lblOffset val="100"/>
        <c:baseTimeUnit val="days"/>
      </c:dateAx>
      <c:spPr>
        <a:ln>
          <a:noFill/>
        </a:ln>
      </c:spPr>
    </c:plotArea>
    <c:legend>
      <c:legendPos val="r"/>
      <c:layout>
        <c:manualLayout>
          <c:xMode val="edge"/>
          <c:yMode val="edge"/>
          <c:x val="8.8893218976431196E-2"/>
          <c:y val="0.86796604585216697"/>
          <c:w val="0.79582512982465414"/>
          <c:h val="6.3665568433781863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32521441919149E-2"/>
          <c:y val="8.2032849686660247E-2"/>
          <c:w val="0.82014874915483438"/>
          <c:h val="0.86288236369895599"/>
        </c:manualLayout>
      </c:layout>
      <c:areaChart>
        <c:grouping val="standard"/>
        <c:varyColors val="0"/>
        <c:ser>
          <c:idx val="0"/>
          <c:order val="0"/>
          <c:tx>
            <c:v>Delivery Capability Zero Storage</c:v>
          </c:tx>
          <c:spPr>
            <a:solidFill>
              <a:srgbClr val="1F497D">
                <a:lumMod val="40000"/>
                <a:lumOff val="60000"/>
              </a:srgbClr>
            </a:solidFill>
            <a:ln w="12700">
              <a:solidFill>
                <a:srgbClr val="0000FF"/>
              </a:solidFill>
              <a:prstDash val="solid"/>
            </a:ln>
            <a:effectLst>
              <a:outerShdw dist="35921" dir="2700000" algn="br">
                <a:srgbClr val="000000"/>
              </a:outerShdw>
            </a:effectLst>
          </c:spP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BORDER'!$J$307:$J$672</c:f>
              <c:numCache>
                <c:formatCode>[Blue]General</c:formatCode>
                <c:ptCount val="366"/>
                <c:pt idx="0">
                  <c:v>138</c:v>
                </c:pt>
                <c:pt idx="1">
                  <c:v>138</c:v>
                </c:pt>
                <c:pt idx="2">
                  <c:v>138</c:v>
                </c:pt>
                <c:pt idx="3">
                  <c:v>138</c:v>
                </c:pt>
                <c:pt idx="4">
                  <c:v>138</c:v>
                </c:pt>
                <c:pt idx="5">
                  <c:v>138</c:v>
                </c:pt>
                <c:pt idx="6">
                  <c:v>138</c:v>
                </c:pt>
                <c:pt idx="7">
                  <c:v>138</c:v>
                </c:pt>
                <c:pt idx="8">
                  <c:v>138</c:v>
                </c:pt>
                <c:pt idx="9">
                  <c:v>138</c:v>
                </c:pt>
                <c:pt idx="10">
                  <c:v>138</c:v>
                </c:pt>
                <c:pt idx="11">
                  <c:v>138</c:v>
                </c:pt>
                <c:pt idx="12">
                  <c:v>138</c:v>
                </c:pt>
                <c:pt idx="13">
                  <c:v>138</c:v>
                </c:pt>
                <c:pt idx="14">
                  <c:v>138</c:v>
                </c:pt>
                <c:pt idx="15">
                  <c:v>138</c:v>
                </c:pt>
                <c:pt idx="16">
                  <c:v>138</c:v>
                </c:pt>
                <c:pt idx="17">
                  <c:v>138</c:v>
                </c:pt>
                <c:pt idx="18">
                  <c:v>138</c:v>
                </c:pt>
                <c:pt idx="19">
                  <c:v>138</c:v>
                </c:pt>
                <c:pt idx="20">
                  <c:v>138</c:v>
                </c:pt>
                <c:pt idx="21">
                  <c:v>138</c:v>
                </c:pt>
                <c:pt idx="22">
                  <c:v>138</c:v>
                </c:pt>
                <c:pt idx="23">
                  <c:v>138</c:v>
                </c:pt>
                <c:pt idx="24">
                  <c:v>138</c:v>
                </c:pt>
                <c:pt idx="25">
                  <c:v>138</c:v>
                </c:pt>
                <c:pt idx="26">
                  <c:v>138</c:v>
                </c:pt>
                <c:pt idx="27">
                  <c:v>138</c:v>
                </c:pt>
                <c:pt idx="28">
                  <c:v>138</c:v>
                </c:pt>
                <c:pt idx="29">
                  <c:v>138</c:v>
                </c:pt>
                <c:pt idx="30">
                  <c:v>138</c:v>
                </c:pt>
                <c:pt idx="31">
                  <c:v>138</c:v>
                </c:pt>
                <c:pt idx="32">
                  <c:v>138</c:v>
                </c:pt>
                <c:pt idx="33">
                  <c:v>138</c:v>
                </c:pt>
                <c:pt idx="34">
                  <c:v>138</c:v>
                </c:pt>
                <c:pt idx="35">
                  <c:v>138</c:v>
                </c:pt>
                <c:pt idx="36">
                  <c:v>138</c:v>
                </c:pt>
                <c:pt idx="37">
                  <c:v>138</c:v>
                </c:pt>
                <c:pt idx="38">
                  <c:v>138</c:v>
                </c:pt>
                <c:pt idx="39">
                  <c:v>138</c:v>
                </c:pt>
                <c:pt idx="40" formatCode="General">
                  <c:v>124</c:v>
                </c:pt>
                <c:pt idx="41" formatCode="General">
                  <c:v>124</c:v>
                </c:pt>
                <c:pt idx="42">
                  <c:v>138</c:v>
                </c:pt>
                <c:pt idx="43">
                  <c:v>138</c:v>
                </c:pt>
                <c:pt idx="44">
                  <c:v>138</c:v>
                </c:pt>
                <c:pt idx="45">
                  <c:v>138</c:v>
                </c:pt>
                <c:pt idx="46">
                  <c:v>138</c:v>
                </c:pt>
                <c:pt idx="47">
                  <c:v>138</c:v>
                </c:pt>
                <c:pt idx="48">
                  <c:v>138</c:v>
                </c:pt>
                <c:pt idx="49">
                  <c:v>138</c:v>
                </c:pt>
                <c:pt idx="50">
                  <c:v>138</c:v>
                </c:pt>
                <c:pt idx="51">
                  <c:v>138</c:v>
                </c:pt>
                <c:pt idx="52">
                  <c:v>138</c:v>
                </c:pt>
                <c:pt idx="53">
                  <c:v>138</c:v>
                </c:pt>
                <c:pt idx="54">
                  <c:v>138</c:v>
                </c:pt>
                <c:pt idx="55">
                  <c:v>138</c:v>
                </c:pt>
                <c:pt idx="56">
                  <c:v>138</c:v>
                </c:pt>
                <c:pt idx="57">
                  <c:v>138</c:v>
                </c:pt>
                <c:pt idx="58">
                  <c:v>138</c:v>
                </c:pt>
                <c:pt idx="59">
                  <c:v>138</c:v>
                </c:pt>
                <c:pt idx="60">
                  <c:v>138</c:v>
                </c:pt>
                <c:pt idx="61">
                  <c:v>138</c:v>
                </c:pt>
                <c:pt idx="62">
                  <c:v>133</c:v>
                </c:pt>
                <c:pt idx="63">
                  <c:v>133</c:v>
                </c:pt>
                <c:pt idx="64">
                  <c:v>133</c:v>
                </c:pt>
                <c:pt idx="65">
                  <c:v>133</c:v>
                </c:pt>
                <c:pt idx="66">
                  <c:v>133</c:v>
                </c:pt>
                <c:pt idx="67">
                  <c:v>133</c:v>
                </c:pt>
                <c:pt idx="68">
                  <c:v>133</c:v>
                </c:pt>
                <c:pt idx="69">
                  <c:v>133</c:v>
                </c:pt>
                <c:pt idx="70">
                  <c:v>133</c:v>
                </c:pt>
                <c:pt idx="71">
                  <c:v>133</c:v>
                </c:pt>
                <c:pt idx="72">
                  <c:v>133</c:v>
                </c:pt>
                <c:pt idx="73">
                  <c:v>133</c:v>
                </c:pt>
                <c:pt idx="74" formatCode="General">
                  <c:v>120</c:v>
                </c:pt>
                <c:pt idx="75" formatCode="General">
                  <c:v>120</c:v>
                </c:pt>
                <c:pt idx="76" formatCode="General">
                  <c:v>120</c:v>
                </c:pt>
                <c:pt idx="77" formatCode="General">
                  <c:v>120</c:v>
                </c:pt>
                <c:pt idx="78" formatCode="General">
                  <c:v>120</c:v>
                </c:pt>
                <c:pt idx="79" formatCode="General">
                  <c:v>120</c:v>
                </c:pt>
                <c:pt idx="80" formatCode="General">
                  <c:v>120</c:v>
                </c:pt>
                <c:pt idx="81">
                  <c:v>133</c:v>
                </c:pt>
                <c:pt idx="82">
                  <c:v>133</c:v>
                </c:pt>
                <c:pt idx="83">
                  <c:v>133</c:v>
                </c:pt>
                <c:pt idx="84">
                  <c:v>133</c:v>
                </c:pt>
                <c:pt idx="85">
                  <c:v>133</c:v>
                </c:pt>
                <c:pt idx="86">
                  <c:v>133</c:v>
                </c:pt>
                <c:pt idx="87">
                  <c:v>133</c:v>
                </c:pt>
                <c:pt idx="88">
                  <c:v>133</c:v>
                </c:pt>
                <c:pt idx="89" formatCode="General">
                  <c:v>128</c:v>
                </c:pt>
                <c:pt idx="90" formatCode="General">
                  <c:v>128</c:v>
                </c:pt>
                <c:pt idx="91" formatCode="General">
                  <c:v>128</c:v>
                </c:pt>
                <c:pt idx="92">
                  <c:v>133</c:v>
                </c:pt>
                <c:pt idx="93">
                  <c:v>133</c:v>
                </c:pt>
                <c:pt idx="94">
                  <c:v>133</c:v>
                </c:pt>
                <c:pt idx="95">
                  <c:v>133</c:v>
                </c:pt>
                <c:pt idx="96" formatCode="General">
                  <c:v>129</c:v>
                </c:pt>
                <c:pt idx="97" formatCode="General">
                  <c:v>129</c:v>
                </c:pt>
                <c:pt idx="98" formatCode="General">
                  <c:v>129</c:v>
                </c:pt>
                <c:pt idx="99" formatCode="General">
                  <c:v>129</c:v>
                </c:pt>
                <c:pt idx="100">
                  <c:v>133</c:v>
                </c:pt>
                <c:pt idx="101">
                  <c:v>133</c:v>
                </c:pt>
                <c:pt idx="102">
                  <c:v>133</c:v>
                </c:pt>
                <c:pt idx="103">
                  <c:v>133</c:v>
                </c:pt>
                <c:pt idx="104">
                  <c:v>133</c:v>
                </c:pt>
                <c:pt idx="105">
                  <c:v>133</c:v>
                </c:pt>
                <c:pt idx="106">
                  <c:v>133</c:v>
                </c:pt>
                <c:pt idx="107">
                  <c:v>133</c:v>
                </c:pt>
                <c:pt idx="108">
                  <c:v>133</c:v>
                </c:pt>
                <c:pt idx="109">
                  <c:v>133</c:v>
                </c:pt>
                <c:pt idx="110">
                  <c:v>133</c:v>
                </c:pt>
                <c:pt idx="111">
                  <c:v>133</c:v>
                </c:pt>
                <c:pt idx="112">
                  <c:v>133</c:v>
                </c:pt>
                <c:pt idx="113">
                  <c:v>133</c:v>
                </c:pt>
                <c:pt idx="114">
                  <c:v>133</c:v>
                </c:pt>
                <c:pt idx="115">
                  <c:v>133</c:v>
                </c:pt>
                <c:pt idx="116">
                  <c:v>133</c:v>
                </c:pt>
                <c:pt idx="117">
                  <c:v>133</c:v>
                </c:pt>
                <c:pt idx="118">
                  <c:v>133</c:v>
                </c:pt>
                <c:pt idx="119">
                  <c:v>133</c:v>
                </c:pt>
                <c:pt idx="120">
                  <c:v>133</c:v>
                </c:pt>
                <c:pt idx="121">
                  <c:v>133</c:v>
                </c:pt>
                <c:pt idx="122">
                  <c:v>133</c:v>
                </c:pt>
                <c:pt idx="123">
                  <c:v>139</c:v>
                </c:pt>
                <c:pt idx="124">
                  <c:v>139</c:v>
                </c:pt>
                <c:pt idx="125">
                  <c:v>139</c:v>
                </c:pt>
                <c:pt idx="126">
                  <c:v>139</c:v>
                </c:pt>
                <c:pt idx="127">
                  <c:v>139</c:v>
                </c:pt>
                <c:pt idx="128">
                  <c:v>139</c:v>
                </c:pt>
                <c:pt idx="129">
                  <c:v>139</c:v>
                </c:pt>
                <c:pt idx="130">
                  <c:v>139</c:v>
                </c:pt>
                <c:pt idx="131">
                  <c:v>139</c:v>
                </c:pt>
                <c:pt idx="132">
                  <c:v>139</c:v>
                </c:pt>
                <c:pt idx="133">
                  <c:v>139</c:v>
                </c:pt>
                <c:pt idx="134">
                  <c:v>139</c:v>
                </c:pt>
                <c:pt idx="135">
                  <c:v>139</c:v>
                </c:pt>
                <c:pt idx="136">
                  <c:v>139</c:v>
                </c:pt>
                <c:pt idx="137" formatCode="General">
                  <c:v>122</c:v>
                </c:pt>
                <c:pt idx="138" formatCode="General">
                  <c:v>122</c:v>
                </c:pt>
                <c:pt idx="139" formatCode="General">
                  <c:v>121</c:v>
                </c:pt>
                <c:pt idx="140" formatCode="General">
                  <c:v>121</c:v>
                </c:pt>
                <c:pt idx="141" formatCode="General">
                  <c:v>121</c:v>
                </c:pt>
                <c:pt idx="142" formatCode="General">
                  <c:v>122</c:v>
                </c:pt>
                <c:pt idx="143" formatCode="General">
                  <c:v>122</c:v>
                </c:pt>
                <c:pt idx="144" formatCode="General">
                  <c:v>122</c:v>
                </c:pt>
                <c:pt idx="145" formatCode="General">
                  <c:v>122</c:v>
                </c:pt>
                <c:pt idx="146" formatCode="General">
                  <c:v>121</c:v>
                </c:pt>
                <c:pt idx="147" formatCode="General">
                  <c:v>121</c:v>
                </c:pt>
                <c:pt idx="148">
                  <c:v>128</c:v>
                </c:pt>
                <c:pt idx="149">
                  <c:v>128</c:v>
                </c:pt>
                <c:pt idx="150">
                  <c:v>128</c:v>
                </c:pt>
                <c:pt idx="151">
                  <c:v>128</c:v>
                </c:pt>
                <c:pt idx="152">
                  <c:v>128</c:v>
                </c:pt>
                <c:pt idx="153">
                  <c:v>127</c:v>
                </c:pt>
                <c:pt idx="154">
                  <c:v>127</c:v>
                </c:pt>
                <c:pt idx="155">
                  <c:v>127</c:v>
                </c:pt>
                <c:pt idx="156">
                  <c:v>127</c:v>
                </c:pt>
                <c:pt idx="157">
                  <c:v>127</c:v>
                </c:pt>
                <c:pt idx="158">
                  <c:v>127</c:v>
                </c:pt>
                <c:pt idx="159">
                  <c:v>127</c:v>
                </c:pt>
                <c:pt idx="160">
                  <c:v>127</c:v>
                </c:pt>
                <c:pt idx="161">
                  <c:v>127</c:v>
                </c:pt>
                <c:pt idx="162">
                  <c:v>127</c:v>
                </c:pt>
                <c:pt idx="163">
                  <c:v>127</c:v>
                </c:pt>
                <c:pt idx="164">
                  <c:v>127</c:v>
                </c:pt>
                <c:pt idx="165">
                  <c:v>127</c:v>
                </c:pt>
                <c:pt idx="166">
                  <c:v>127</c:v>
                </c:pt>
                <c:pt idx="167" formatCode="General">
                  <c:v>113</c:v>
                </c:pt>
                <c:pt idx="168" formatCode="General">
                  <c:v>113</c:v>
                </c:pt>
                <c:pt idx="169" formatCode="General">
                  <c:v>113</c:v>
                </c:pt>
                <c:pt idx="170">
                  <c:v>127</c:v>
                </c:pt>
                <c:pt idx="171">
                  <c:v>127</c:v>
                </c:pt>
                <c:pt idx="172">
                  <c:v>127</c:v>
                </c:pt>
                <c:pt idx="173">
                  <c:v>127</c:v>
                </c:pt>
                <c:pt idx="174">
                  <c:v>127</c:v>
                </c:pt>
                <c:pt idx="175">
                  <c:v>127</c:v>
                </c:pt>
                <c:pt idx="176">
                  <c:v>127</c:v>
                </c:pt>
                <c:pt idx="177">
                  <c:v>127</c:v>
                </c:pt>
                <c:pt idx="178">
                  <c:v>127</c:v>
                </c:pt>
                <c:pt idx="179">
                  <c:v>127</c:v>
                </c:pt>
                <c:pt idx="180">
                  <c:v>127</c:v>
                </c:pt>
                <c:pt idx="181">
                  <c:v>127</c:v>
                </c:pt>
                <c:pt idx="182">
                  <c:v>127</c:v>
                </c:pt>
                <c:pt idx="183">
                  <c:v>127</c:v>
                </c:pt>
                <c:pt idx="184">
                  <c:v>127</c:v>
                </c:pt>
                <c:pt idx="185">
                  <c:v>127</c:v>
                </c:pt>
                <c:pt idx="186">
                  <c:v>127</c:v>
                </c:pt>
                <c:pt idx="187">
                  <c:v>127</c:v>
                </c:pt>
                <c:pt idx="188">
                  <c:v>127</c:v>
                </c:pt>
                <c:pt idx="189">
                  <c:v>127</c:v>
                </c:pt>
                <c:pt idx="190">
                  <c:v>127</c:v>
                </c:pt>
                <c:pt idx="191">
                  <c:v>127</c:v>
                </c:pt>
                <c:pt idx="192">
                  <c:v>127</c:v>
                </c:pt>
                <c:pt idx="193">
                  <c:v>127</c:v>
                </c:pt>
                <c:pt idx="194">
                  <c:v>127</c:v>
                </c:pt>
                <c:pt idx="195">
                  <c:v>127</c:v>
                </c:pt>
                <c:pt idx="196">
                  <c:v>127</c:v>
                </c:pt>
                <c:pt idx="197">
                  <c:v>127</c:v>
                </c:pt>
                <c:pt idx="198">
                  <c:v>127</c:v>
                </c:pt>
                <c:pt idx="199">
                  <c:v>127</c:v>
                </c:pt>
                <c:pt idx="200">
                  <c:v>127</c:v>
                </c:pt>
                <c:pt idx="201">
                  <c:v>127</c:v>
                </c:pt>
                <c:pt idx="202">
                  <c:v>127</c:v>
                </c:pt>
                <c:pt idx="203">
                  <c:v>127</c:v>
                </c:pt>
                <c:pt idx="204">
                  <c:v>127</c:v>
                </c:pt>
                <c:pt idx="205">
                  <c:v>127</c:v>
                </c:pt>
                <c:pt idx="206">
                  <c:v>127</c:v>
                </c:pt>
                <c:pt idx="207">
                  <c:v>127</c:v>
                </c:pt>
                <c:pt idx="208">
                  <c:v>127</c:v>
                </c:pt>
                <c:pt idx="209">
                  <c:v>121</c:v>
                </c:pt>
                <c:pt idx="210">
                  <c:v>121</c:v>
                </c:pt>
                <c:pt idx="211">
                  <c:v>121</c:v>
                </c:pt>
                <c:pt idx="212">
                  <c:v>121</c:v>
                </c:pt>
                <c:pt idx="213">
                  <c:v>121</c:v>
                </c:pt>
                <c:pt idx="214">
                  <c:v>121</c:v>
                </c:pt>
                <c:pt idx="215">
                  <c:v>127</c:v>
                </c:pt>
                <c:pt idx="216">
                  <c:v>127</c:v>
                </c:pt>
                <c:pt idx="217">
                  <c:v>127</c:v>
                </c:pt>
                <c:pt idx="218">
                  <c:v>127</c:v>
                </c:pt>
                <c:pt idx="219">
                  <c:v>127</c:v>
                </c:pt>
                <c:pt idx="220">
                  <c:v>127</c:v>
                </c:pt>
                <c:pt idx="221">
                  <c:v>127</c:v>
                </c:pt>
                <c:pt idx="222">
                  <c:v>127</c:v>
                </c:pt>
                <c:pt idx="223">
                  <c:v>127</c:v>
                </c:pt>
                <c:pt idx="224">
                  <c:v>127</c:v>
                </c:pt>
                <c:pt idx="225">
                  <c:v>127</c:v>
                </c:pt>
                <c:pt idx="226">
                  <c:v>127</c:v>
                </c:pt>
                <c:pt idx="227">
                  <c:v>127</c:v>
                </c:pt>
                <c:pt idx="228" formatCode="General">
                  <c:v>124</c:v>
                </c:pt>
                <c:pt idx="229" formatCode="General">
                  <c:v>124</c:v>
                </c:pt>
                <c:pt idx="230" formatCode="General">
                  <c:v>124</c:v>
                </c:pt>
                <c:pt idx="231" formatCode="General">
                  <c:v>124</c:v>
                </c:pt>
                <c:pt idx="232" formatCode="General">
                  <c:v>124</c:v>
                </c:pt>
                <c:pt idx="233" formatCode="General">
                  <c:v>124</c:v>
                </c:pt>
                <c:pt idx="234" formatCode="General">
                  <c:v>124</c:v>
                </c:pt>
                <c:pt idx="235">
                  <c:v>127</c:v>
                </c:pt>
                <c:pt idx="236">
                  <c:v>127</c:v>
                </c:pt>
                <c:pt idx="237">
                  <c:v>127</c:v>
                </c:pt>
                <c:pt idx="238">
                  <c:v>127</c:v>
                </c:pt>
                <c:pt idx="239">
                  <c:v>127</c:v>
                </c:pt>
                <c:pt idx="240">
                  <c:v>127</c:v>
                </c:pt>
                <c:pt idx="241">
                  <c:v>127</c:v>
                </c:pt>
                <c:pt idx="242">
                  <c:v>127</c:v>
                </c:pt>
                <c:pt idx="243">
                  <c:v>127</c:v>
                </c:pt>
                <c:pt idx="244">
                  <c:v>128</c:v>
                </c:pt>
                <c:pt idx="245">
                  <c:v>128</c:v>
                </c:pt>
                <c:pt idx="246">
                  <c:v>128</c:v>
                </c:pt>
                <c:pt idx="247">
                  <c:v>128</c:v>
                </c:pt>
                <c:pt idx="248">
                  <c:v>128</c:v>
                </c:pt>
                <c:pt idx="249">
                  <c:v>128</c:v>
                </c:pt>
                <c:pt idx="250">
                  <c:v>128</c:v>
                </c:pt>
                <c:pt idx="251">
                  <c:v>128</c:v>
                </c:pt>
                <c:pt idx="252">
                  <c:v>128</c:v>
                </c:pt>
                <c:pt idx="253">
                  <c:v>128</c:v>
                </c:pt>
                <c:pt idx="254">
                  <c:v>128</c:v>
                </c:pt>
                <c:pt idx="255">
                  <c:v>128</c:v>
                </c:pt>
                <c:pt idx="256">
                  <c:v>128</c:v>
                </c:pt>
                <c:pt idx="257">
                  <c:v>128</c:v>
                </c:pt>
                <c:pt idx="258">
                  <c:v>128</c:v>
                </c:pt>
                <c:pt idx="259">
                  <c:v>128</c:v>
                </c:pt>
                <c:pt idx="260">
                  <c:v>128</c:v>
                </c:pt>
                <c:pt idx="261">
                  <c:v>128</c:v>
                </c:pt>
                <c:pt idx="262">
                  <c:v>128</c:v>
                </c:pt>
                <c:pt idx="263">
                  <c:v>128</c:v>
                </c:pt>
                <c:pt idx="264" formatCode="General">
                  <c:v>124</c:v>
                </c:pt>
                <c:pt idx="265" formatCode="General">
                  <c:v>124</c:v>
                </c:pt>
                <c:pt idx="266" formatCode="General">
                  <c:v>124</c:v>
                </c:pt>
                <c:pt idx="267">
                  <c:v>128</c:v>
                </c:pt>
                <c:pt idx="268">
                  <c:v>128</c:v>
                </c:pt>
                <c:pt idx="269">
                  <c:v>128</c:v>
                </c:pt>
                <c:pt idx="270">
                  <c:v>128</c:v>
                </c:pt>
                <c:pt idx="271">
                  <c:v>128</c:v>
                </c:pt>
                <c:pt idx="272">
                  <c:v>128</c:v>
                </c:pt>
                <c:pt idx="273">
                  <c:v>128</c:v>
                </c:pt>
                <c:pt idx="274">
                  <c:v>128</c:v>
                </c:pt>
                <c:pt idx="275">
                  <c:v>135</c:v>
                </c:pt>
                <c:pt idx="276">
                  <c:v>135</c:v>
                </c:pt>
                <c:pt idx="277">
                  <c:v>135</c:v>
                </c:pt>
                <c:pt idx="278" formatCode="General">
                  <c:v>126</c:v>
                </c:pt>
                <c:pt idx="279" formatCode="General">
                  <c:v>126</c:v>
                </c:pt>
                <c:pt idx="280" formatCode="General">
                  <c:v>126</c:v>
                </c:pt>
                <c:pt idx="281" formatCode="General">
                  <c:v>126</c:v>
                </c:pt>
                <c:pt idx="282" formatCode="General">
                  <c:v>126</c:v>
                </c:pt>
                <c:pt idx="283">
                  <c:v>135</c:v>
                </c:pt>
                <c:pt idx="284">
                  <c:v>135</c:v>
                </c:pt>
                <c:pt idx="285" formatCode="General">
                  <c:v>124</c:v>
                </c:pt>
                <c:pt idx="286" formatCode="General">
                  <c:v>124</c:v>
                </c:pt>
                <c:pt idx="287" formatCode="General">
                  <c:v>124</c:v>
                </c:pt>
                <c:pt idx="288" formatCode="General">
                  <c:v>124</c:v>
                </c:pt>
                <c:pt idx="289">
                  <c:v>135</c:v>
                </c:pt>
                <c:pt idx="290">
                  <c:v>135</c:v>
                </c:pt>
                <c:pt idx="291">
                  <c:v>135</c:v>
                </c:pt>
                <c:pt idx="292">
                  <c:v>135</c:v>
                </c:pt>
                <c:pt idx="293">
                  <c:v>135</c:v>
                </c:pt>
                <c:pt idx="294">
                  <c:v>135</c:v>
                </c:pt>
                <c:pt idx="295">
                  <c:v>135</c:v>
                </c:pt>
                <c:pt idx="296">
                  <c:v>135</c:v>
                </c:pt>
                <c:pt idx="297">
                  <c:v>135</c:v>
                </c:pt>
                <c:pt idx="298">
                  <c:v>135</c:v>
                </c:pt>
                <c:pt idx="299" formatCode="General">
                  <c:v>126</c:v>
                </c:pt>
                <c:pt idx="300" formatCode="General">
                  <c:v>126</c:v>
                </c:pt>
                <c:pt idx="301" formatCode="General">
                  <c:v>126</c:v>
                </c:pt>
                <c:pt idx="302" formatCode="General">
                  <c:v>126</c:v>
                </c:pt>
                <c:pt idx="303" formatCode="General">
                  <c:v>126</c:v>
                </c:pt>
                <c:pt idx="304">
                  <c:v>135</c:v>
                </c:pt>
                <c:pt idx="305">
                  <c:v>132</c:v>
                </c:pt>
                <c:pt idx="306" formatCode="General">
                  <c:v>120</c:v>
                </c:pt>
                <c:pt idx="307" formatCode="General">
                  <c:v>120</c:v>
                </c:pt>
                <c:pt idx="308" formatCode="General">
                  <c:v>120</c:v>
                </c:pt>
                <c:pt idx="309" formatCode="General">
                  <c:v>120</c:v>
                </c:pt>
                <c:pt idx="310" formatCode="General">
                  <c:v>120</c:v>
                </c:pt>
                <c:pt idx="311" formatCode="General">
                  <c:v>120</c:v>
                </c:pt>
                <c:pt idx="312" formatCode="General">
                  <c:v>120</c:v>
                </c:pt>
                <c:pt idx="313" formatCode="General">
                  <c:v>120</c:v>
                </c:pt>
                <c:pt idx="314" formatCode="General">
                  <c:v>120</c:v>
                </c:pt>
                <c:pt idx="315" formatCode="General">
                  <c:v>120</c:v>
                </c:pt>
                <c:pt idx="316">
                  <c:v>132</c:v>
                </c:pt>
                <c:pt idx="317">
                  <c:v>132</c:v>
                </c:pt>
                <c:pt idx="318">
                  <c:v>132</c:v>
                </c:pt>
                <c:pt idx="319">
                  <c:v>132</c:v>
                </c:pt>
                <c:pt idx="320">
                  <c:v>132</c:v>
                </c:pt>
                <c:pt idx="321">
                  <c:v>132</c:v>
                </c:pt>
                <c:pt idx="322">
                  <c:v>132</c:v>
                </c:pt>
                <c:pt idx="323">
                  <c:v>132</c:v>
                </c:pt>
                <c:pt idx="324">
                  <c:v>132</c:v>
                </c:pt>
                <c:pt idx="325">
                  <c:v>132</c:v>
                </c:pt>
                <c:pt idx="326">
                  <c:v>132</c:v>
                </c:pt>
                <c:pt idx="327">
                  <c:v>132</c:v>
                </c:pt>
                <c:pt idx="328">
                  <c:v>132</c:v>
                </c:pt>
                <c:pt idx="329">
                  <c:v>132</c:v>
                </c:pt>
                <c:pt idx="330">
                  <c:v>132</c:v>
                </c:pt>
                <c:pt idx="331">
                  <c:v>132</c:v>
                </c:pt>
                <c:pt idx="332">
                  <c:v>132</c:v>
                </c:pt>
                <c:pt idx="333">
                  <c:v>132</c:v>
                </c:pt>
                <c:pt idx="334">
                  <c:v>132</c:v>
                </c:pt>
                <c:pt idx="335">
                  <c:v>132</c:v>
                </c:pt>
                <c:pt idx="336">
                  <c:v>130</c:v>
                </c:pt>
                <c:pt idx="337" formatCode="General">
                  <c:v>125</c:v>
                </c:pt>
                <c:pt idx="338" formatCode="General">
                  <c:v>125</c:v>
                </c:pt>
                <c:pt idx="339" formatCode="General">
                  <c:v>125</c:v>
                </c:pt>
                <c:pt idx="340" formatCode="General">
                  <c:v>125</c:v>
                </c:pt>
                <c:pt idx="341" formatCode="General">
                  <c:v>125</c:v>
                </c:pt>
                <c:pt idx="342" formatCode="General">
                  <c:v>125</c:v>
                </c:pt>
                <c:pt idx="343" formatCode="General">
                  <c:v>125</c:v>
                </c:pt>
                <c:pt idx="344" formatCode="General">
                  <c:v>125</c:v>
                </c:pt>
                <c:pt idx="345" formatCode="General">
                  <c:v>125</c:v>
                </c:pt>
                <c:pt idx="346" formatCode="General">
                  <c:v>125</c:v>
                </c:pt>
                <c:pt idx="347" formatCode="General">
                  <c:v>125</c:v>
                </c:pt>
                <c:pt idx="348">
                  <c:v>130</c:v>
                </c:pt>
                <c:pt idx="349">
                  <c:v>130</c:v>
                </c:pt>
                <c:pt idx="350">
                  <c:v>130</c:v>
                </c:pt>
                <c:pt idx="351">
                  <c:v>130</c:v>
                </c:pt>
                <c:pt idx="352" formatCode="General">
                  <c:v>120</c:v>
                </c:pt>
                <c:pt idx="353" formatCode="General">
                  <c:v>120</c:v>
                </c:pt>
                <c:pt idx="354" formatCode="General">
                  <c:v>120</c:v>
                </c:pt>
                <c:pt idx="355" formatCode="General">
                  <c:v>120</c:v>
                </c:pt>
                <c:pt idx="356" formatCode="General">
                  <c:v>120</c:v>
                </c:pt>
                <c:pt idx="357" formatCode="General">
                  <c:v>120</c:v>
                </c:pt>
                <c:pt idx="358" formatCode="General">
                  <c:v>120</c:v>
                </c:pt>
                <c:pt idx="359">
                  <c:v>130</c:v>
                </c:pt>
                <c:pt idx="360">
                  <c:v>130</c:v>
                </c:pt>
                <c:pt idx="361">
                  <c:v>130</c:v>
                </c:pt>
                <c:pt idx="362">
                  <c:v>130</c:v>
                </c:pt>
                <c:pt idx="363">
                  <c:v>130</c:v>
                </c:pt>
                <c:pt idx="364">
                  <c:v>130</c:v>
                </c:pt>
                <c:pt idx="365">
                  <c:v>130</c:v>
                </c:pt>
              </c:numCache>
            </c:numRef>
          </c:val>
        </c:ser>
        <c:dLbls>
          <c:showLegendKey val="0"/>
          <c:showVal val="0"/>
          <c:showCatName val="0"/>
          <c:showSerName val="0"/>
          <c:showPercent val="0"/>
          <c:showBubbleSize val="0"/>
        </c:dLbls>
        <c:axId val="71023616"/>
        <c:axId val="88527616"/>
      </c:areaChart>
      <c:lineChart>
        <c:grouping val="standard"/>
        <c:varyColors val="0"/>
        <c:ser>
          <c:idx val="4"/>
          <c:order val="2"/>
          <c:tx>
            <c:v> 2015 Actual Flow incl. Storage INJ/WD</c:v>
          </c:tx>
          <c:spPr>
            <a:ln w="19050">
              <a:solidFill>
                <a:schemeClr val="tx1"/>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BORDER'!$AR$307:$AR$672</c:f>
              <c:numCache>
                <c:formatCode>0.0</c:formatCode>
                <c:ptCount val="366"/>
                <c:pt idx="0">
                  <c:v>133.20000000000002</c:v>
                </c:pt>
                <c:pt idx="1">
                  <c:v>135.1</c:v>
                </c:pt>
                <c:pt idx="2">
                  <c:v>131.5</c:v>
                </c:pt>
                <c:pt idx="3">
                  <c:v>128.5</c:v>
                </c:pt>
                <c:pt idx="4">
                  <c:v>127</c:v>
                </c:pt>
                <c:pt idx="5">
                  <c:v>129.69999999999999</c:v>
                </c:pt>
                <c:pt idx="6">
                  <c:v>130</c:v>
                </c:pt>
                <c:pt idx="7">
                  <c:v>130.5</c:v>
                </c:pt>
                <c:pt idx="8">
                  <c:v>128.5</c:v>
                </c:pt>
                <c:pt idx="9">
                  <c:v>124.9</c:v>
                </c:pt>
                <c:pt idx="10">
                  <c:v>129.29999999999998</c:v>
                </c:pt>
                <c:pt idx="11">
                  <c:v>130.9</c:v>
                </c:pt>
                <c:pt idx="12">
                  <c:v>130.5</c:v>
                </c:pt>
                <c:pt idx="13">
                  <c:v>137.4</c:v>
                </c:pt>
                <c:pt idx="14">
                  <c:v>140.30000000000001</c:v>
                </c:pt>
                <c:pt idx="15">
                  <c:v>141.6</c:v>
                </c:pt>
                <c:pt idx="16">
                  <c:v>148.1</c:v>
                </c:pt>
                <c:pt idx="17">
                  <c:v>149.6</c:v>
                </c:pt>
                <c:pt idx="18">
                  <c:v>151.19999999999999</c:v>
                </c:pt>
                <c:pt idx="19">
                  <c:v>150.4</c:v>
                </c:pt>
                <c:pt idx="20">
                  <c:v>150.4</c:v>
                </c:pt>
                <c:pt idx="21">
                  <c:v>137.89999999999998</c:v>
                </c:pt>
                <c:pt idx="22">
                  <c:v>142.5</c:v>
                </c:pt>
                <c:pt idx="23">
                  <c:v>145.53932295962326</c:v>
                </c:pt>
                <c:pt idx="24">
                  <c:v>146.42669609850523</c:v>
                </c:pt>
                <c:pt idx="25">
                  <c:v>148.67804541285685</c:v>
                </c:pt>
                <c:pt idx="26">
                  <c:v>151.87527339271918</c:v>
                </c:pt>
                <c:pt idx="27">
                  <c:v>151.11473782120132</c:v>
                </c:pt>
                <c:pt idx="28">
                  <c:v>146.89354552663107</c:v>
                </c:pt>
                <c:pt idx="29">
                  <c:v>143.53856959990486</c:v>
                </c:pt>
                <c:pt idx="30">
                  <c:v>134.84794483317251</c:v>
                </c:pt>
                <c:pt idx="31">
                  <c:v>136.05787043219897</c:v>
                </c:pt>
                <c:pt idx="32">
                  <c:v>140.75850694416101</c:v>
                </c:pt>
                <c:pt idx="33">
                  <c:v>138.43337962369773</c:v>
                </c:pt>
                <c:pt idx="34">
                  <c:v>134.28210220027728</c:v>
                </c:pt>
                <c:pt idx="35">
                  <c:v>133.70684327079215</c:v>
                </c:pt>
                <c:pt idx="36">
                  <c:v>136.71378075295749</c:v>
                </c:pt>
                <c:pt idx="37">
                  <c:v>138.57962848164314</c:v>
                </c:pt>
                <c:pt idx="38">
                  <c:v>138.68181093463059</c:v>
                </c:pt>
                <c:pt idx="39">
                  <c:v>137.83672167718069</c:v>
                </c:pt>
                <c:pt idx="40">
                  <c:v>137.99550875718865</c:v>
                </c:pt>
                <c:pt idx="41">
                  <c:v>137.93742823240794</c:v>
                </c:pt>
                <c:pt idx="42">
                  <c:v>131.09660717201555</c:v>
                </c:pt>
                <c:pt idx="43">
                  <c:v>130.72728587039776</c:v>
                </c:pt>
                <c:pt idx="44">
                  <c:v>128.23144204129537</c:v>
                </c:pt>
                <c:pt idx="45">
                  <c:v>141.04794426289632</c:v>
                </c:pt>
                <c:pt idx="46">
                  <c:v>143.594882694131</c:v>
                </c:pt>
                <c:pt idx="47">
                  <c:v>142.37879252865983</c:v>
                </c:pt>
                <c:pt idx="48">
                  <c:v>134.15974092569897</c:v>
                </c:pt>
                <c:pt idx="49">
                  <c:v>131.09665779162108</c:v>
                </c:pt>
                <c:pt idx="50">
                  <c:v>131.94165446353955</c:v>
                </c:pt>
                <c:pt idx="51">
                  <c:v>136.82387561874538</c:v>
                </c:pt>
                <c:pt idx="52">
                  <c:v>140.05627129105824</c:v>
                </c:pt>
                <c:pt idx="53">
                  <c:v>139.25829520742383</c:v>
                </c:pt>
                <c:pt idx="54">
                  <c:v>136.9320692210533</c:v>
                </c:pt>
                <c:pt idx="55">
                  <c:v>131.65626792417638</c:v>
                </c:pt>
                <c:pt idx="56">
                  <c:v>132.10760500490863</c:v>
                </c:pt>
                <c:pt idx="57">
                  <c:v>129.8782070390539</c:v>
                </c:pt>
                <c:pt idx="58">
                  <c:v>127.92556421608995</c:v>
                </c:pt>
                <c:pt idx="59">
                  <c:v>133.49503399903179</c:v>
                </c:pt>
                <c:pt idx="60">
                  <c:v>136.72545679819714</c:v>
                </c:pt>
                <c:pt idx="61">
                  <c:v>136.65701913697109</c:v>
                </c:pt>
                <c:pt idx="62">
                  <c:v>132.48224275828767</c:v>
                </c:pt>
                <c:pt idx="63">
                  <c:v>126.37172552339987</c:v>
                </c:pt>
                <c:pt idx="64">
                  <c:v>124.89876998321687</c:v>
                </c:pt>
                <c:pt idx="65">
                  <c:v>132.17921575513617</c:v>
                </c:pt>
                <c:pt idx="66">
                  <c:v>142.69771718269223</c:v>
                </c:pt>
                <c:pt idx="67">
                  <c:v>136.53202427749633</c:v>
                </c:pt>
                <c:pt idx="68">
                  <c:v>136.38100782411706</c:v>
                </c:pt>
                <c:pt idx="69">
                  <c:v>138.86259937054436</c:v>
                </c:pt>
                <c:pt idx="70">
                  <c:v>136.83169230127308</c:v>
                </c:pt>
                <c:pt idx="71">
                  <c:v>141.2126487092406</c:v>
                </c:pt>
                <c:pt idx="72">
                  <c:v>144.74708086670867</c:v>
                </c:pt>
                <c:pt idx="73">
                  <c:v>144.60000000000002</c:v>
                </c:pt>
                <c:pt idx="74">
                  <c:v>141.80000000000001</c:v>
                </c:pt>
                <c:pt idx="75">
                  <c:v>135.30000000000001</c:v>
                </c:pt>
                <c:pt idx="76">
                  <c:v>119.30000000000001</c:v>
                </c:pt>
                <c:pt idx="77">
                  <c:v>122.69999999999999</c:v>
                </c:pt>
                <c:pt idx="78">
                  <c:v>124.39999999999999</c:v>
                </c:pt>
                <c:pt idx="79">
                  <c:v>120.7</c:v>
                </c:pt>
                <c:pt idx="80">
                  <c:v>126.79999999999998</c:v>
                </c:pt>
                <c:pt idx="81">
                  <c:v>129.6</c:v>
                </c:pt>
                <c:pt idx="82">
                  <c:v>126.2</c:v>
                </c:pt>
                <c:pt idx="83">
                  <c:v>124.1</c:v>
                </c:pt>
                <c:pt idx="84">
                  <c:v>123.89999999999999</c:v>
                </c:pt>
                <c:pt idx="85">
                  <c:v>121.19999999999999</c:v>
                </c:pt>
                <c:pt idx="86">
                  <c:v>125.4</c:v>
                </c:pt>
                <c:pt idx="87">
                  <c:v>130.80000000000001</c:v>
                </c:pt>
                <c:pt idx="88">
                  <c:v>130.9</c:v>
                </c:pt>
                <c:pt idx="89">
                  <c:v>130.11246480654472</c:v>
                </c:pt>
                <c:pt idx="90">
                  <c:v>129.12778794905299</c:v>
                </c:pt>
                <c:pt idx="91">
                  <c:v>120.07355124964614</c:v>
                </c:pt>
                <c:pt idx="92">
                  <c:v>118.21823576136173</c:v>
                </c:pt>
                <c:pt idx="93">
                  <c:v>138.82352301712899</c:v>
                </c:pt>
                <c:pt idx="94">
                  <c:v>136.00413401460204</c:v>
                </c:pt>
                <c:pt idx="95">
                  <c:v>127.29157231227603</c:v>
                </c:pt>
                <c:pt idx="96">
                  <c:v>130.05547317244316</c:v>
                </c:pt>
                <c:pt idx="97">
                  <c:v>134.29039678194766</c:v>
                </c:pt>
                <c:pt idx="98">
                  <c:v>126.40603449740085</c:v>
                </c:pt>
                <c:pt idx="99">
                  <c:v>129.97151612497612</c:v>
                </c:pt>
                <c:pt idx="100">
                  <c:v>140.92848702925221</c:v>
                </c:pt>
                <c:pt idx="101">
                  <c:v>142.47046376873712</c:v>
                </c:pt>
                <c:pt idx="102">
                  <c:v>140.60953631355412</c:v>
                </c:pt>
                <c:pt idx="103">
                  <c:v>140.46202356852666</c:v>
                </c:pt>
                <c:pt idx="104">
                  <c:v>140.73460797500863</c:v>
                </c:pt>
                <c:pt idx="105">
                  <c:v>135.57069120513367</c:v>
                </c:pt>
                <c:pt idx="106">
                  <c:v>134.85519504932358</c:v>
                </c:pt>
                <c:pt idx="107">
                  <c:v>131.24124660236635</c:v>
                </c:pt>
                <c:pt idx="108">
                  <c:v>142.8470157896067</c:v>
                </c:pt>
                <c:pt idx="109">
                  <c:v>140.63915541367689</c:v>
                </c:pt>
                <c:pt idx="110">
                  <c:v>143.68029784600643</c:v>
                </c:pt>
                <c:pt idx="111">
                  <c:v>142.21634362271021</c:v>
                </c:pt>
                <c:pt idx="112">
                  <c:v>140.90353307233627</c:v>
                </c:pt>
                <c:pt idx="113">
                  <c:v>130.15335391034989</c:v>
                </c:pt>
                <c:pt idx="114">
                  <c:v>138.77055766615561</c:v>
                </c:pt>
                <c:pt idx="115">
                  <c:v>133.68458814947309</c:v>
                </c:pt>
                <c:pt idx="116">
                  <c:v>135.20036359461744</c:v>
                </c:pt>
                <c:pt idx="117">
                  <c:v>135.17011061338579</c:v>
                </c:pt>
                <c:pt idx="118">
                  <c:v>121.57838076355289</c:v>
                </c:pt>
                <c:pt idx="119">
                  <c:v>127.27646979628523</c:v>
                </c:pt>
                <c:pt idx="120">
                  <c:v>123.38068253812787</c:v>
                </c:pt>
                <c:pt idx="121">
                  <c:v>131.9496970602348</c:v>
                </c:pt>
                <c:pt idx="122">
                  <c:v>138.33539023123262</c:v>
                </c:pt>
                <c:pt idx="123">
                  <c:v>126.98565292021293</c:v>
                </c:pt>
                <c:pt idx="124">
                  <c:v>130.69029156572986</c:v>
                </c:pt>
                <c:pt idx="125">
                  <c:v>132.68823480091993</c:v>
                </c:pt>
                <c:pt idx="126">
                  <c:v>116.33498224267352</c:v>
                </c:pt>
                <c:pt idx="127">
                  <c:v>121.21103453205282</c:v>
                </c:pt>
                <c:pt idx="128">
                  <c:v>128.69471421067323</c:v>
                </c:pt>
                <c:pt idx="129">
                  <c:v>130.30698456831647</c:v>
                </c:pt>
                <c:pt idx="130">
                  <c:v>131.27505050303435</c:v>
                </c:pt>
                <c:pt idx="131">
                  <c:v>130.70325445264669</c:v>
                </c:pt>
                <c:pt idx="132">
                  <c:v>123.65986247294148</c:v>
                </c:pt>
                <c:pt idx="133">
                  <c:v>125.0691008461427</c:v>
                </c:pt>
                <c:pt idx="134">
                  <c:v>129.40571225973713</c:v>
                </c:pt>
                <c:pt idx="135">
                  <c:v>131.7029635583531</c:v>
                </c:pt>
                <c:pt idx="136">
                  <c:v>137.15896360704792</c:v>
                </c:pt>
                <c:pt idx="137">
                  <c:v>132.81776228357842</c:v>
                </c:pt>
                <c:pt idx="138">
                  <c:v>129.97206218601715</c:v>
                </c:pt>
                <c:pt idx="139">
                  <c:v>127.28679737600619</c:v>
                </c:pt>
                <c:pt idx="140">
                  <c:v>122.65325563213138</c:v>
                </c:pt>
                <c:pt idx="141">
                  <c:v>125.96043604947539</c:v>
                </c:pt>
                <c:pt idx="142">
                  <c:v>131.71201485366615</c:v>
                </c:pt>
                <c:pt idx="143">
                  <c:v>132.83616402938407</c:v>
                </c:pt>
                <c:pt idx="144">
                  <c:v>133.99590207414903</c:v>
                </c:pt>
                <c:pt idx="145">
                  <c:v>128.04386461864766</c:v>
                </c:pt>
                <c:pt idx="146">
                  <c:v>132.86179016908798</c:v>
                </c:pt>
                <c:pt idx="147">
                  <c:v>140.95093667153014</c:v>
                </c:pt>
                <c:pt idx="148">
                  <c:v>125.8477121204487</c:v>
                </c:pt>
                <c:pt idx="149">
                  <c:v>128.07097147764591</c:v>
                </c:pt>
                <c:pt idx="150">
                  <c:v>127.62037632140323</c:v>
                </c:pt>
                <c:pt idx="151">
                  <c:v>128.71109632982086</c:v>
                </c:pt>
                <c:pt idx="152">
                  <c:v>126.4168543291804</c:v>
                </c:pt>
                <c:pt idx="153">
                  <c:v>124.04596834630168</c:v>
                </c:pt>
                <c:pt idx="154">
                  <c:v>132.480288756005</c:v>
                </c:pt>
                <c:pt idx="155">
                  <c:v>129.08664006896282</c:v>
                </c:pt>
                <c:pt idx="156">
                  <c:v>131.50763428749485</c:v>
                </c:pt>
                <c:pt idx="157">
                  <c:v>129.33150459766347</c:v>
                </c:pt>
                <c:pt idx="158">
                  <c:v>131.95140428947991</c:v>
                </c:pt>
                <c:pt idx="159">
                  <c:v>129.1873727693247</c:v>
                </c:pt>
                <c:pt idx="160">
                  <c:v>127.06192846905182</c:v>
                </c:pt>
                <c:pt idx="161">
                  <c:v>127.07202291990149</c:v>
                </c:pt>
                <c:pt idx="162">
                  <c:v>127.54766947594244</c:v>
                </c:pt>
                <c:pt idx="163">
                  <c:v>117.82615316856092</c:v>
                </c:pt>
                <c:pt idx="164">
                  <c:v>122.7119005024323</c:v>
                </c:pt>
              </c:numCache>
            </c:numRef>
          </c:val>
          <c:smooth val="1"/>
        </c:ser>
        <c:ser>
          <c:idx val="2"/>
          <c:order val="3"/>
          <c:tx>
            <c:v> 2014/15 Hist. Flow incl. Storage INJ/WD </c:v>
          </c:tx>
          <c:spPr>
            <a:ln w="19050">
              <a:solidFill>
                <a:schemeClr val="bg1">
                  <a:lumMod val="50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BORDER'!$H$307:$H$672</c:f>
              <c:numCache>
                <c:formatCode>0</c:formatCode>
                <c:ptCount val="366"/>
                <c:pt idx="0">
                  <c:v>122</c:v>
                </c:pt>
                <c:pt idx="1">
                  <c:v>124</c:v>
                </c:pt>
                <c:pt idx="2">
                  <c:v>125</c:v>
                </c:pt>
                <c:pt idx="3">
                  <c:v>117</c:v>
                </c:pt>
                <c:pt idx="4">
                  <c:v>121</c:v>
                </c:pt>
                <c:pt idx="5">
                  <c:v>119</c:v>
                </c:pt>
                <c:pt idx="6">
                  <c:v>120</c:v>
                </c:pt>
                <c:pt idx="7">
                  <c:v>116</c:v>
                </c:pt>
                <c:pt idx="8">
                  <c:v>116</c:v>
                </c:pt>
                <c:pt idx="9">
                  <c:v>123</c:v>
                </c:pt>
                <c:pt idx="10">
                  <c:v>123</c:v>
                </c:pt>
                <c:pt idx="11">
                  <c:v>118</c:v>
                </c:pt>
                <c:pt idx="12">
                  <c:v>117</c:v>
                </c:pt>
                <c:pt idx="13">
                  <c:v>119</c:v>
                </c:pt>
                <c:pt idx="14">
                  <c:v>120</c:v>
                </c:pt>
                <c:pt idx="15">
                  <c:v>116</c:v>
                </c:pt>
                <c:pt idx="16">
                  <c:v>117</c:v>
                </c:pt>
                <c:pt idx="17">
                  <c:v>116</c:v>
                </c:pt>
                <c:pt idx="18">
                  <c:v>118</c:v>
                </c:pt>
                <c:pt idx="19">
                  <c:v>117</c:v>
                </c:pt>
                <c:pt idx="20">
                  <c:v>116</c:v>
                </c:pt>
                <c:pt idx="21">
                  <c:v>116</c:v>
                </c:pt>
                <c:pt idx="22">
                  <c:v>119</c:v>
                </c:pt>
                <c:pt idx="23">
                  <c:v>119</c:v>
                </c:pt>
                <c:pt idx="24">
                  <c:v>118</c:v>
                </c:pt>
                <c:pt idx="25">
                  <c:v>117</c:v>
                </c:pt>
                <c:pt idx="26">
                  <c:v>117</c:v>
                </c:pt>
                <c:pt idx="27">
                  <c:v>118</c:v>
                </c:pt>
                <c:pt idx="28">
                  <c:v>118</c:v>
                </c:pt>
                <c:pt idx="29">
                  <c:v>119</c:v>
                </c:pt>
                <c:pt idx="30">
                  <c:v>119</c:v>
                </c:pt>
                <c:pt idx="31">
                  <c:v>116</c:v>
                </c:pt>
                <c:pt idx="32">
                  <c:v>117</c:v>
                </c:pt>
                <c:pt idx="33">
                  <c:v>117</c:v>
                </c:pt>
                <c:pt idx="34">
                  <c:v>118</c:v>
                </c:pt>
                <c:pt idx="35">
                  <c:v>119</c:v>
                </c:pt>
                <c:pt idx="36">
                  <c:v>120</c:v>
                </c:pt>
                <c:pt idx="37">
                  <c:v>121</c:v>
                </c:pt>
                <c:pt idx="38">
                  <c:v>124</c:v>
                </c:pt>
                <c:pt idx="39">
                  <c:v>124</c:v>
                </c:pt>
                <c:pt idx="40">
                  <c:v>120</c:v>
                </c:pt>
                <c:pt idx="41">
                  <c:v>119</c:v>
                </c:pt>
                <c:pt idx="42">
                  <c:v>115</c:v>
                </c:pt>
                <c:pt idx="43">
                  <c:v>118</c:v>
                </c:pt>
                <c:pt idx="44">
                  <c:v>124</c:v>
                </c:pt>
                <c:pt idx="45">
                  <c:v>121</c:v>
                </c:pt>
                <c:pt idx="46">
                  <c:v>120</c:v>
                </c:pt>
                <c:pt idx="47">
                  <c:v>118</c:v>
                </c:pt>
                <c:pt idx="48">
                  <c:v>119</c:v>
                </c:pt>
                <c:pt idx="49">
                  <c:v>124</c:v>
                </c:pt>
                <c:pt idx="50">
                  <c:v>122</c:v>
                </c:pt>
                <c:pt idx="51">
                  <c:v>122</c:v>
                </c:pt>
                <c:pt idx="52">
                  <c:v>119</c:v>
                </c:pt>
                <c:pt idx="53">
                  <c:v>119</c:v>
                </c:pt>
                <c:pt idx="54">
                  <c:v>118</c:v>
                </c:pt>
                <c:pt idx="55">
                  <c:v>120</c:v>
                </c:pt>
                <c:pt idx="56">
                  <c:v>116</c:v>
                </c:pt>
                <c:pt idx="57">
                  <c:v>119</c:v>
                </c:pt>
                <c:pt idx="58">
                  <c:v>117</c:v>
                </c:pt>
                <c:pt idx="59">
                  <c:v>120</c:v>
                </c:pt>
                <c:pt idx="60">
                  <c:v>120</c:v>
                </c:pt>
                <c:pt idx="61">
                  <c:v>118</c:v>
                </c:pt>
                <c:pt idx="62">
                  <c:v>119</c:v>
                </c:pt>
                <c:pt idx="63">
                  <c:v>120</c:v>
                </c:pt>
                <c:pt idx="64">
                  <c:v>123</c:v>
                </c:pt>
                <c:pt idx="65">
                  <c:v>118</c:v>
                </c:pt>
                <c:pt idx="66">
                  <c:v>117</c:v>
                </c:pt>
                <c:pt idx="67">
                  <c:v>118</c:v>
                </c:pt>
                <c:pt idx="68">
                  <c:v>115</c:v>
                </c:pt>
                <c:pt idx="69">
                  <c:v>116</c:v>
                </c:pt>
                <c:pt idx="70">
                  <c:v>108</c:v>
                </c:pt>
                <c:pt idx="71">
                  <c:v>117</c:v>
                </c:pt>
                <c:pt idx="72">
                  <c:v>115</c:v>
                </c:pt>
                <c:pt idx="73">
                  <c:v>117</c:v>
                </c:pt>
                <c:pt idx="74">
                  <c:v>117</c:v>
                </c:pt>
                <c:pt idx="75">
                  <c:v>118</c:v>
                </c:pt>
                <c:pt idx="76">
                  <c:v>118</c:v>
                </c:pt>
                <c:pt idx="77">
                  <c:v>116</c:v>
                </c:pt>
                <c:pt idx="78">
                  <c:v>112</c:v>
                </c:pt>
                <c:pt idx="79">
                  <c:v>116</c:v>
                </c:pt>
                <c:pt idx="80">
                  <c:v>118</c:v>
                </c:pt>
                <c:pt idx="81">
                  <c:v>118</c:v>
                </c:pt>
                <c:pt idx="82">
                  <c:v>118</c:v>
                </c:pt>
                <c:pt idx="83">
                  <c:v>118</c:v>
                </c:pt>
                <c:pt idx="84">
                  <c:v>118</c:v>
                </c:pt>
                <c:pt idx="85">
                  <c:v>119</c:v>
                </c:pt>
                <c:pt idx="86">
                  <c:v>117</c:v>
                </c:pt>
                <c:pt idx="87">
                  <c:v>117</c:v>
                </c:pt>
                <c:pt idx="88">
                  <c:v>116</c:v>
                </c:pt>
                <c:pt idx="89">
                  <c:v>115</c:v>
                </c:pt>
                <c:pt idx="90">
                  <c:v>117</c:v>
                </c:pt>
                <c:pt idx="91">
                  <c:v>116</c:v>
                </c:pt>
                <c:pt idx="92">
                  <c:v>114</c:v>
                </c:pt>
                <c:pt idx="93">
                  <c:v>114</c:v>
                </c:pt>
                <c:pt idx="94">
                  <c:v>114</c:v>
                </c:pt>
                <c:pt idx="95">
                  <c:v>120</c:v>
                </c:pt>
                <c:pt idx="96">
                  <c:v>117</c:v>
                </c:pt>
                <c:pt idx="97">
                  <c:v>116</c:v>
                </c:pt>
                <c:pt idx="98">
                  <c:v>119</c:v>
                </c:pt>
                <c:pt idx="99">
                  <c:v>122</c:v>
                </c:pt>
                <c:pt idx="100">
                  <c:v>119</c:v>
                </c:pt>
                <c:pt idx="101">
                  <c:v>125</c:v>
                </c:pt>
                <c:pt idx="102">
                  <c:v>122</c:v>
                </c:pt>
                <c:pt idx="103">
                  <c:v>124</c:v>
                </c:pt>
                <c:pt idx="104">
                  <c:v>126</c:v>
                </c:pt>
                <c:pt idx="105">
                  <c:v>126</c:v>
                </c:pt>
                <c:pt idx="106">
                  <c:v>122</c:v>
                </c:pt>
                <c:pt idx="107">
                  <c:v>122</c:v>
                </c:pt>
                <c:pt idx="108">
                  <c:v>124</c:v>
                </c:pt>
                <c:pt idx="109">
                  <c:v>123</c:v>
                </c:pt>
                <c:pt idx="110">
                  <c:v>124</c:v>
                </c:pt>
                <c:pt idx="111">
                  <c:v>122</c:v>
                </c:pt>
                <c:pt idx="112">
                  <c:v>120</c:v>
                </c:pt>
                <c:pt idx="113">
                  <c:v>124</c:v>
                </c:pt>
                <c:pt idx="114">
                  <c:v>126</c:v>
                </c:pt>
                <c:pt idx="115">
                  <c:v>125</c:v>
                </c:pt>
                <c:pt idx="116">
                  <c:v>122</c:v>
                </c:pt>
                <c:pt idx="117">
                  <c:v>121</c:v>
                </c:pt>
                <c:pt idx="118">
                  <c:v>120</c:v>
                </c:pt>
                <c:pt idx="119">
                  <c:v>121</c:v>
                </c:pt>
                <c:pt idx="120">
                  <c:v>121</c:v>
                </c:pt>
                <c:pt idx="121">
                  <c:v>127</c:v>
                </c:pt>
                <c:pt idx="122">
                  <c:v>129</c:v>
                </c:pt>
                <c:pt idx="123">
                  <c:v>129.37991</c:v>
                </c:pt>
                <c:pt idx="124">
                  <c:v>128.11845</c:v>
                </c:pt>
                <c:pt idx="125">
                  <c:v>129.78034000000002</c:v>
                </c:pt>
                <c:pt idx="126">
                  <c:v>129.58515</c:v>
                </c:pt>
                <c:pt idx="127">
                  <c:v>131.41374999999999</c:v>
                </c:pt>
                <c:pt idx="128">
                  <c:v>130.97924</c:v>
                </c:pt>
                <c:pt idx="129">
                  <c:v>132.85495</c:v>
                </c:pt>
                <c:pt idx="130">
                  <c:v>132.51462000000001</c:v>
                </c:pt>
                <c:pt idx="131">
                  <c:v>133.80113</c:v>
                </c:pt>
                <c:pt idx="132">
                  <c:v>136.50599</c:v>
                </c:pt>
                <c:pt idx="133">
                  <c:v>135.62206</c:v>
                </c:pt>
                <c:pt idx="134">
                  <c:v>134.44538</c:v>
                </c:pt>
                <c:pt idx="135">
                  <c:v>133.60372999999998</c:v>
                </c:pt>
                <c:pt idx="136">
                  <c:v>137.78518</c:v>
                </c:pt>
                <c:pt idx="137">
                  <c:v>136.73966000000001</c:v>
                </c:pt>
                <c:pt idx="138">
                  <c:v>137.07558</c:v>
                </c:pt>
                <c:pt idx="139">
                  <c:v>136.17944</c:v>
                </c:pt>
                <c:pt idx="140">
                  <c:v>141.16291999999999</c:v>
                </c:pt>
                <c:pt idx="141">
                  <c:v>134.23878999999999</c:v>
                </c:pt>
                <c:pt idx="142">
                  <c:v>131.60548</c:v>
                </c:pt>
                <c:pt idx="143">
                  <c:v>137.63317999999998</c:v>
                </c:pt>
                <c:pt idx="144">
                  <c:v>135.68459000000001</c:v>
                </c:pt>
                <c:pt idx="145">
                  <c:v>131.94962000000001</c:v>
                </c:pt>
                <c:pt idx="146">
                  <c:v>135.31819999999999</c:v>
                </c:pt>
                <c:pt idx="147">
                  <c:v>139.68990000000002</c:v>
                </c:pt>
                <c:pt idx="148">
                  <c:v>137.63705000000002</c:v>
                </c:pt>
                <c:pt idx="149">
                  <c:v>137.67734999999999</c:v>
                </c:pt>
                <c:pt idx="150">
                  <c:v>138.53200000000001</c:v>
                </c:pt>
                <c:pt idx="151">
                  <c:v>137.40727000000001</c:v>
                </c:pt>
                <c:pt idx="152">
                  <c:v>135.6181</c:v>
                </c:pt>
                <c:pt idx="153">
                  <c:v>138.44153</c:v>
                </c:pt>
                <c:pt idx="154">
                  <c:v>140.32206000000002</c:v>
                </c:pt>
                <c:pt idx="155">
                  <c:v>141.37664000000001</c:v>
                </c:pt>
                <c:pt idx="156">
                  <c:v>138.33555000000001</c:v>
                </c:pt>
                <c:pt idx="157">
                  <c:v>131.29404</c:v>
                </c:pt>
                <c:pt idx="158">
                  <c:v>133.89912000000001</c:v>
                </c:pt>
                <c:pt idx="159">
                  <c:v>136.18952999999999</c:v>
                </c:pt>
                <c:pt idx="160">
                  <c:v>134.29606000000001</c:v>
                </c:pt>
                <c:pt idx="161">
                  <c:v>135.95024999999998</c:v>
                </c:pt>
                <c:pt idx="162">
                  <c:v>135.99835000000002</c:v>
                </c:pt>
                <c:pt idx="163">
                  <c:v>137.62831</c:v>
                </c:pt>
                <c:pt idx="164">
                  <c:v>135.89005</c:v>
                </c:pt>
                <c:pt idx="165">
                  <c:v>136.46699999999998</c:v>
                </c:pt>
                <c:pt idx="166">
                  <c:v>129.73012</c:v>
                </c:pt>
                <c:pt idx="167">
                  <c:v>133.19468000000001</c:v>
                </c:pt>
                <c:pt idx="168">
                  <c:v>137.02411000000001</c:v>
                </c:pt>
                <c:pt idx="169">
                  <c:v>135.32041000000001</c:v>
                </c:pt>
                <c:pt idx="170">
                  <c:v>136.5866</c:v>
                </c:pt>
                <c:pt idx="171">
                  <c:v>135.64383000000001</c:v>
                </c:pt>
                <c:pt idx="172">
                  <c:v>132.55464000000001</c:v>
                </c:pt>
                <c:pt idx="173">
                  <c:v>133.34501</c:v>
                </c:pt>
                <c:pt idx="174">
                  <c:v>132.29772</c:v>
                </c:pt>
                <c:pt idx="175">
                  <c:v>130.58656000000002</c:v>
                </c:pt>
                <c:pt idx="176">
                  <c:v>128.87446</c:v>
                </c:pt>
                <c:pt idx="177">
                  <c:v>128.94855999999999</c:v>
                </c:pt>
                <c:pt idx="178">
                  <c:v>129.91997000000001</c:v>
                </c:pt>
                <c:pt idx="179">
                  <c:v>130.42808000000002</c:v>
                </c:pt>
                <c:pt idx="180">
                  <c:v>130.43983</c:v>
                </c:pt>
                <c:pt idx="181">
                  <c:v>134.90645000000001</c:v>
                </c:pt>
                <c:pt idx="182">
                  <c:v>139.96311</c:v>
                </c:pt>
                <c:pt idx="183">
                  <c:v>138.17852999999999</c:v>
                </c:pt>
                <c:pt idx="184">
                  <c:v>136.24781000000002</c:v>
                </c:pt>
                <c:pt idx="185">
                  <c:v>138.22064999999998</c:v>
                </c:pt>
                <c:pt idx="186">
                  <c:v>137.90323999999998</c:v>
                </c:pt>
                <c:pt idx="187">
                  <c:v>138.67651000000001</c:v>
                </c:pt>
                <c:pt idx="188">
                  <c:v>145.57133000000002</c:v>
                </c:pt>
                <c:pt idx="189">
                  <c:v>142.4726</c:v>
                </c:pt>
                <c:pt idx="190">
                  <c:v>142.72635</c:v>
                </c:pt>
                <c:pt idx="191">
                  <c:v>142.7183</c:v>
                </c:pt>
                <c:pt idx="192">
                  <c:v>141.34978999999998</c:v>
                </c:pt>
                <c:pt idx="193">
                  <c:v>144.07923</c:v>
                </c:pt>
                <c:pt idx="194">
                  <c:v>141.92613</c:v>
                </c:pt>
                <c:pt idx="195">
                  <c:v>139.73349999999999</c:v>
                </c:pt>
                <c:pt idx="196">
                  <c:v>141.99340000000001</c:v>
                </c:pt>
                <c:pt idx="197">
                  <c:v>144.28905999999998</c:v>
                </c:pt>
                <c:pt idx="198">
                  <c:v>140.02986000000001</c:v>
                </c:pt>
                <c:pt idx="199">
                  <c:v>139.31124</c:v>
                </c:pt>
                <c:pt idx="200">
                  <c:v>140.66528</c:v>
                </c:pt>
                <c:pt idx="201">
                  <c:v>140.01402000000002</c:v>
                </c:pt>
                <c:pt idx="202">
                  <c:v>138.15235000000001</c:v>
                </c:pt>
                <c:pt idx="203">
                  <c:v>138.93045000000001</c:v>
                </c:pt>
                <c:pt idx="204">
                  <c:v>135.87718999999998</c:v>
                </c:pt>
                <c:pt idx="205">
                  <c:v>142.59593999999998</c:v>
                </c:pt>
                <c:pt idx="206">
                  <c:v>137.69347999999999</c:v>
                </c:pt>
                <c:pt idx="207">
                  <c:v>132.80000000000001</c:v>
                </c:pt>
                <c:pt idx="208">
                  <c:v>134.89999999999998</c:v>
                </c:pt>
                <c:pt idx="209">
                  <c:v>136.20000000000002</c:v>
                </c:pt>
                <c:pt idx="210">
                  <c:v>134.30000000000001</c:v>
                </c:pt>
                <c:pt idx="211">
                  <c:v>137.80000000000001</c:v>
                </c:pt>
                <c:pt idx="212">
                  <c:v>135.69999999999999</c:v>
                </c:pt>
                <c:pt idx="213">
                  <c:v>127.9</c:v>
                </c:pt>
                <c:pt idx="214">
                  <c:v>132.9</c:v>
                </c:pt>
                <c:pt idx="215">
                  <c:v>133</c:v>
                </c:pt>
                <c:pt idx="216">
                  <c:v>127</c:v>
                </c:pt>
                <c:pt idx="217">
                  <c:v>125.19999999999999</c:v>
                </c:pt>
                <c:pt idx="218">
                  <c:v>135.5</c:v>
                </c:pt>
                <c:pt idx="219">
                  <c:v>137.80000000000001</c:v>
                </c:pt>
                <c:pt idx="220">
                  <c:v>132.9</c:v>
                </c:pt>
                <c:pt idx="221">
                  <c:v>130.1</c:v>
                </c:pt>
                <c:pt idx="222">
                  <c:v>132.30000000000001</c:v>
                </c:pt>
                <c:pt idx="223">
                  <c:v>132</c:v>
                </c:pt>
                <c:pt idx="224">
                  <c:v>131.9</c:v>
                </c:pt>
                <c:pt idx="225">
                  <c:v>135.19999999999999</c:v>
                </c:pt>
                <c:pt idx="226">
                  <c:v>145</c:v>
                </c:pt>
                <c:pt idx="227">
                  <c:v>137</c:v>
                </c:pt>
                <c:pt idx="228">
                  <c:v>137.80000000000001</c:v>
                </c:pt>
                <c:pt idx="229">
                  <c:v>140.5</c:v>
                </c:pt>
                <c:pt idx="230">
                  <c:v>139</c:v>
                </c:pt>
                <c:pt idx="231">
                  <c:v>138.6</c:v>
                </c:pt>
                <c:pt idx="232">
                  <c:v>138.6</c:v>
                </c:pt>
                <c:pt idx="233">
                  <c:v>149.10000000000002</c:v>
                </c:pt>
                <c:pt idx="234">
                  <c:v>149.19999999999999</c:v>
                </c:pt>
                <c:pt idx="235">
                  <c:v>153.80000000000001</c:v>
                </c:pt>
                <c:pt idx="236">
                  <c:v>146.69999999999999</c:v>
                </c:pt>
                <c:pt idx="237">
                  <c:v>148</c:v>
                </c:pt>
                <c:pt idx="238">
                  <c:v>148.6</c:v>
                </c:pt>
                <c:pt idx="239">
                  <c:v>145.80000000000001</c:v>
                </c:pt>
                <c:pt idx="240">
                  <c:v>147.5</c:v>
                </c:pt>
                <c:pt idx="241">
                  <c:v>148.39999999999998</c:v>
                </c:pt>
                <c:pt idx="242">
                  <c:v>147.39999999999998</c:v>
                </c:pt>
                <c:pt idx="243">
                  <c:v>147.39999999999998</c:v>
                </c:pt>
                <c:pt idx="244">
                  <c:v>146.9</c:v>
                </c:pt>
                <c:pt idx="245">
                  <c:v>134.4</c:v>
                </c:pt>
                <c:pt idx="246">
                  <c:v>131.30000000000001</c:v>
                </c:pt>
                <c:pt idx="247">
                  <c:v>133.9</c:v>
                </c:pt>
                <c:pt idx="248">
                  <c:v>133.69999999999999</c:v>
                </c:pt>
                <c:pt idx="249">
                  <c:v>130.80000000000001</c:v>
                </c:pt>
                <c:pt idx="250">
                  <c:v>145.20000000000002</c:v>
                </c:pt>
                <c:pt idx="251">
                  <c:v>144.5</c:v>
                </c:pt>
                <c:pt idx="252">
                  <c:v>146.5</c:v>
                </c:pt>
                <c:pt idx="253">
                  <c:v>144.19999999999999</c:v>
                </c:pt>
                <c:pt idx="254">
                  <c:v>132.69999999999999</c:v>
                </c:pt>
                <c:pt idx="255">
                  <c:v>136.9</c:v>
                </c:pt>
                <c:pt idx="256">
                  <c:v>141.4</c:v>
                </c:pt>
                <c:pt idx="257">
                  <c:v>142.4</c:v>
                </c:pt>
                <c:pt idx="258">
                  <c:v>142.19999999999999</c:v>
                </c:pt>
                <c:pt idx="259">
                  <c:v>136.9</c:v>
                </c:pt>
                <c:pt idx="260">
                  <c:v>128.60000000000002</c:v>
                </c:pt>
                <c:pt idx="261">
                  <c:v>125.89999999999999</c:v>
                </c:pt>
                <c:pt idx="262">
                  <c:v>126.8</c:v>
                </c:pt>
                <c:pt idx="263">
                  <c:v>125.7</c:v>
                </c:pt>
                <c:pt idx="264">
                  <c:v>129.38778021883388</c:v>
                </c:pt>
                <c:pt idx="265">
                  <c:v>134.6194274290043</c:v>
                </c:pt>
                <c:pt idx="266">
                  <c:v>132.73980049853142</c:v>
                </c:pt>
                <c:pt idx="267">
                  <c:v>133.54271117860671</c:v>
                </c:pt>
                <c:pt idx="268">
                  <c:v>129.45179792196251</c:v>
                </c:pt>
                <c:pt idx="269">
                  <c:v>132.15517499714829</c:v>
                </c:pt>
                <c:pt idx="270">
                  <c:v>139.46422241995188</c:v>
                </c:pt>
                <c:pt idx="271">
                  <c:v>145.46108100932372</c:v>
                </c:pt>
                <c:pt idx="272">
                  <c:v>140.87686873144861</c:v>
                </c:pt>
                <c:pt idx="273">
                  <c:v>137.64336309833689</c:v>
                </c:pt>
                <c:pt idx="274">
                  <c:v>138.7429969396546</c:v>
                </c:pt>
                <c:pt idx="275">
                  <c:v>139.12737667104651</c:v>
                </c:pt>
                <c:pt idx="276">
                  <c:v>139.6524523577028</c:v>
                </c:pt>
                <c:pt idx="277">
                  <c:v>135.99633072858182</c:v>
                </c:pt>
                <c:pt idx="278">
                  <c:v>146.66023937720919</c:v>
                </c:pt>
                <c:pt idx="279">
                  <c:v>146.390641226475</c:v>
                </c:pt>
                <c:pt idx="280">
                  <c:v>135.43741207635262</c:v>
                </c:pt>
                <c:pt idx="281">
                  <c:v>140.55205241115689</c:v>
                </c:pt>
                <c:pt idx="282">
                  <c:v>136.9296352230179</c:v>
                </c:pt>
                <c:pt idx="283">
                  <c:v>139.70279435709102</c:v>
                </c:pt>
                <c:pt idx="284">
                  <c:v>143.40938711700181</c:v>
                </c:pt>
                <c:pt idx="285">
                  <c:v>146.63954032633069</c:v>
                </c:pt>
                <c:pt idx="286">
                  <c:v>146.7233052040504</c:v>
                </c:pt>
                <c:pt idx="287">
                  <c:v>142.4270089634943</c:v>
                </c:pt>
                <c:pt idx="288">
                  <c:v>138.93443724887069</c:v>
                </c:pt>
                <c:pt idx="289">
                  <c:v>139.99621430540842</c:v>
                </c:pt>
                <c:pt idx="290">
                  <c:v>147.55884521365169</c:v>
                </c:pt>
                <c:pt idx="291">
                  <c:v>144.24896220949191</c:v>
                </c:pt>
                <c:pt idx="292">
                  <c:v>147.33406539054101</c:v>
                </c:pt>
                <c:pt idx="293">
                  <c:v>142.11648928981549</c:v>
                </c:pt>
                <c:pt idx="294">
                  <c:v>146.86342836197139</c:v>
                </c:pt>
                <c:pt idx="295">
                  <c:v>143.5233581229331</c:v>
                </c:pt>
                <c:pt idx="296">
                  <c:v>141.9276182607756</c:v>
                </c:pt>
                <c:pt idx="297">
                  <c:v>145.80000000000001</c:v>
                </c:pt>
                <c:pt idx="298">
                  <c:v>145.69999999999999</c:v>
                </c:pt>
                <c:pt idx="299">
                  <c:v>146.6</c:v>
                </c:pt>
                <c:pt idx="300">
                  <c:v>142.5</c:v>
                </c:pt>
                <c:pt idx="301">
                  <c:v>140.1</c:v>
                </c:pt>
                <c:pt idx="302">
                  <c:v>141</c:v>
                </c:pt>
                <c:pt idx="303">
                  <c:v>137.9</c:v>
                </c:pt>
                <c:pt idx="304">
                  <c:v>143.1</c:v>
                </c:pt>
                <c:pt idx="305">
                  <c:v>142.9</c:v>
                </c:pt>
                <c:pt idx="306">
                  <c:v>141</c:v>
                </c:pt>
                <c:pt idx="307">
                  <c:v>142.10000000000002</c:v>
                </c:pt>
                <c:pt idx="308">
                  <c:v>139.6</c:v>
                </c:pt>
                <c:pt idx="309">
                  <c:v>132.9</c:v>
                </c:pt>
                <c:pt idx="310">
                  <c:v>131.69999999999999</c:v>
                </c:pt>
                <c:pt idx="311">
                  <c:v>130.6</c:v>
                </c:pt>
                <c:pt idx="312">
                  <c:v>127.7</c:v>
                </c:pt>
                <c:pt idx="313">
                  <c:v>129.9</c:v>
                </c:pt>
                <c:pt idx="314">
                  <c:v>138.19999999999999</c:v>
                </c:pt>
                <c:pt idx="315">
                  <c:v>137.5</c:v>
                </c:pt>
                <c:pt idx="316">
                  <c:v>131.19999999999999</c:v>
                </c:pt>
                <c:pt idx="317">
                  <c:v>127.3</c:v>
                </c:pt>
                <c:pt idx="318">
                  <c:v>126.1</c:v>
                </c:pt>
                <c:pt idx="319">
                  <c:v>128</c:v>
                </c:pt>
                <c:pt idx="320">
                  <c:v>134.1</c:v>
                </c:pt>
                <c:pt idx="321">
                  <c:v>143.20000000000002</c:v>
                </c:pt>
                <c:pt idx="322">
                  <c:v>140</c:v>
                </c:pt>
                <c:pt idx="323">
                  <c:v>146.9</c:v>
                </c:pt>
                <c:pt idx="324">
                  <c:v>140.19999999999999</c:v>
                </c:pt>
                <c:pt idx="325">
                  <c:v>137.6</c:v>
                </c:pt>
                <c:pt idx="326">
                  <c:v>135.70000000000002</c:v>
                </c:pt>
                <c:pt idx="327">
                  <c:v>132.1</c:v>
                </c:pt>
                <c:pt idx="328">
                  <c:v>135.79999999999998</c:v>
                </c:pt>
                <c:pt idx="329">
                  <c:v>138.60000000000002</c:v>
                </c:pt>
                <c:pt idx="330">
                  <c:v>136.5</c:v>
                </c:pt>
                <c:pt idx="331">
                  <c:v>139.6</c:v>
                </c:pt>
                <c:pt idx="332">
                  <c:v>134.9</c:v>
                </c:pt>
                <c:pt idx="333">
                  <c:v>135.69999999999999</c:v>
                </c:pt>
                <c:pt idx="334">
                  <c:v>138.89999999999998</c:v>
                </c:pt>
                <c:pt idx="335">
                  <c:v>141.30000000000001</c:v>
                </c:pt>
                <c:pt idx="336">
                  <c:v>140.9</c:v>
                </c:pt>
                <c:pt idx="337">
                  <c:v>145.10000000000002</c:v>
                </c:pt>
                <c:pt idx="338">
                  <c:v>144.29999999999998</c:v>
                </c:pt>
                <c:pt idx="339">
                  <c:v>142.4</c:v>
                </c:pt>
                <c:pt idx="340">
                  <c:v>143</c:v>
                </c:pt>
                <c:pt idx="341">
                  <c:v>146.29999999999998</c:v>
                </c:pt>
                <c:pt idx="342">
                  <c:v>150.69999999999999</c:v>
                </c:pt>
                <c:pt idx="343">
                  <c:v>151.39999999999998</c:v>
                </c:pt>
                <c:pt idx="344">
                  <c:v>144.9</c:v>
                </c:pt>
                <c:pt idx="345">
                  <c:v>149.20000000000002</c:v>
                </c:pt>
                <c:pt idx="346">
                  <c:v>141.4</c:v>
                </c:pt>
                <c:pt idx="347">
                  <c:v>142.9</c:v>
                </c:pt>
                <c:pt idx="348">
                  <c:v>146.19999999999999</c:v>
                </c:pt>
                <c:pt idx="349">
                  <c:v>142.69999999999999</c:v>
                </c:pt>
                <c:pt idx="350">
                  <c:v>142</c:v>
                </c:pt>
                <c:pt idx="351">
                  <c:v>139.1</c:v>
                </c:pt>
                <c:pt idx="352">
                  <c:v>138.6</c:v>
                </c:pt>
                <c:pt idx="353">
                  <c:v>132.5</c:v>
                </c:pt>
                <c:pt idx="354">
                  <c:v>131.30000000000001</c:v>
                </c:pt>
                <c:pt idx="355">
                  <c:v>142.80000000000001</c:v>
                </c:pt>
                <c:pt idx="356">
                  <c:v>145.69999999999999</c:v>
                </c:pt>
                <c:pt idx="357">
                  <c:v>142.1</c:v>
                </c:pt>
                <c:pt idx="358">
                  <c:v>134.1</c:v>
                </c:pt>
                <c:pt idx="359">
                  <c:v>129.6</c:v>
                </c:pt>
                <c:pt idx="360">
                  <c:v>127.4</c:v>
                </c:pt>
                <c:pt idx="361">
                  <c:v>127.89999999999999</c:v>
                </c:pt>
                <c:pt idx="362">
                  <c:v>129.20000000000002</c:v>
                </c:pt>
                <c:pt idx="363">
                  <c:v>128.80000000000001</c:v>
                </c:pt>
                <c:pt idx="364">
                  <c:v>126.5</c:v>
                </c:pt>
                <c:pt idx="365">
                  <c:v>131</c:v>
                </c:pt>
              </c:numCache>
            </c:numRef>
          </c:val>
          <c:smooth val="1"/>
        </c:ser>
        <c:ser>
          <c:idx val="3"/>
          <c:order val="4"/>
          <c:tx>
            <c:v>Design Capability</c:v>
          </c:tx>
          <c:spPr>
            <a:ln w="38100">
              <a:solidFill>
                <a:schemeClr val="accent1">
                  <a:lumMod val="75000"/>
                </a:schemeClr>
              </a:solidFill>
              <a:prstDash val="dash"/>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BORDER'!$G$307:$G$672</c:f>
              <c:numCache>
                <c:formatCode>0</c:formatCode>
                <c:ptCount val="366"/>
                <c:pt idx="123">
                  <c:v>124.02</c:v>
                </c:pt>
                <c:pt idx="124">
                  <c:v>124.02</c:v>
                </c:pt>
                <c:pt idx="125">
                  <c:v>124.02</c:v>
                </c:pt>
                <c:pt idx="126">
                  <c:v>124.02</c:v>
                </c:pt>
                <c:pt idx="127">
                  <c:v>124.02</c:v>
                </c:pt>
                <c:pt idx="128">
                  <c:v>124.02</c:v>
                </c:pt>
                <c:pt idx="129">
                  <c:v>124.02</c:v>
                </c:pt>
                <c:pt idx="130">
                  <c:v>124.02</c:v>
                </c:pt>
                <c:pt idx="131">
                  <c:v>124.02</c:v>
                </c:pt>
                <c:pt idx="132">
                  <c:v>124.02</c:v>
                </c:pt>
                <c:pt idx="133">
                  <c:v>124.02</c:v>
                </c:pt>
                <c:pt idx="134">
                  <c:v>124.02</c:v>
                </c:pt>
                <c:pt idx="135">
                  <c:v>124.02</c:v>
                </c:pt>
                <c:pt idx="136">
                  <c:v>124.02</c:v>
                </c:pt>
                <c:pt idx="137">
                  <c:v>124.02</c:v>
                </c:pt>
                <c:pt idx="138">
                  <c:v>124.02</c:v>
                </c:pt>
                <c:pt idx="139">
                  <c:v>124.02</c:v>
                </c:pt>
                <c:pt idx="140">
                  <c:v>124.02</c:v>
                </c:pt>
                <c:pt idx="141">
                  <c:v>124.02</c:v>
                </c:pt>
                <c:pt idx="142">
                  <c:v>124.02</c:v>
                </c:pt>
                <c:pt idx="143">
                  <c:v>124.02</c:v>
                </c:pt>
                <c:pt idx="144">
                  <c:v>124.02</c:v>
                </c:pt>
                <c:pt idx="145">
                  <c:v>124.02</c:v>
                </c:pt>
                <c:pt idx="146">
                  <c:v>124.02</c:v>
                </c:pt>
                <c:pt idx="147">
                  <c:v>124.02</c:v>
                </c:pt>
                <c:pt idx="148">
                  <c:v>124.02</c:v>
                </c:pt>
                <c:pt idx="149">
                  <c:v>124.02</c:v>
                </c:pt>
                <c:pt idx="150">
                  <c:v>124.02</c:v>
                </c:pt>
                <c:pt idx="151">
                  <c:v>124.02</c:v>
                </c:pt>
                <c:pt idx="152">
                  <c:v>124.02</c:v>
                </c:pt>
                <c:pt idx="153">
                  <c:v>124.02</c:v>
                </c:pt>
                <c:pt idx="154">
                  <c:v>124.02</c:v>
                </c:pt>
                <c:pt idx="155">
                  <c:v>124.02</c:v>
                </c:pt>
                <c:pt idx="156">
                  <c:v>124.02</c:v>
                </c:pt>
                <c:pt idx="157">
                  <c:v>124.02</c:v>
                </c:pt>
                <c:pt idx="158">
                  <c:v>124.02</c:v>
                </c:pt>
                <c:pt idx="159">
                  <c:v>124.02</c:v>
                </c:pt>
                <c:pt idx="160">
                  <c:v>124.02</c:v>
                </c:pt>
                <c:pt idx="161">
                  <c:v>124.02</c:v>
                </c:pt>
                <c:pt idx="162">
                  <c:v>124.02</c:v>
                </c:pt>
                <c:pt idx="163">
                  <c:v>124.02</c:v>
                </c:pt>
                <c:pt idx="164">
                  <c:v>124.02</c:v>
                </c:pt>
                <c:pt idx="165">
                  <c:v>124.02</c:v>
                </c:pt>
                <c:pt idx="166">
                  <c:v>124.02</c:v>
                </c:pt>
                <c:pt idx="167">
                  <c:v>124.02</c:v>
                </c:pt>
                <c:pt idx="168">
                  <c:v>124.02</c:v>
                </c:pt>
                <c:pt idx="169">
                  <c:v>124.02</c:v>
                </c:pt>
                <c:pt idx="170">
                  <c:v>124.02</c:v>
                </c:pt>
                <c:pt idx="171">
                  <c:v>124.02</c:v>
                </c:pt>
                <c:pt idx="172">
                  <c:v>124.02</c:v>
                </c:pt>
                <c:pt idx="173">
                  <c:v>124.02</c:v>
                </c:pt>
                <c:pt idx="174">
                  <c:v>124.02</c:v>
                </c:pt>
                <c:pt idx="175">
                  <c:v>124.02</c:v>
                </c:pt>
                <c:pt idx="176">
                  <c:v>124.02</c:v>
                </c:pt>
                <c:pt idx="177">
                  <c:v>124.02</c:v>
                </c:pt>
                <c:pt idx="178">
                  <c:v>124.02</c:v>
                </c:pt>
                <c:pt idx="179">
                  <c:v>124.02</c:v>
                </c:pt>
                <c:pt idx="180">
                  <c:v>124.02</c:v>
                </c:pt>
                <c:pt idx="181">
                  <c:v>124.02</c:v>
                </c:pt>
                <c:pt idx="182">
                  <c:v>124.02</c:v>
                </c:pt>
                <c:pt idx="183">
                  <c:v>124.02</c:v>
                </c:pt>
                <c:pt idx="184">
                  <c:v>124.02</c:v>
                </c:pt>
                <c:pt idx="185">
                  <c:v>124.02</c:v>
                </c:pt>
                <c:pt idx="186">
                  <c:v>124.02</c:v>
                </c:pt>
                <c:pt idx="187">
                  <c:v>124.02</c:v>
                </c:pt>
                <c:pt idx="188">
                  <c:v>124.02</c:v>
                </c:pt>
                <c:pt idx="189">
                  <c:v>124.02</c:v>
                </c:pt>
                <c:pt idx="190">
                  <c:v>124.02</c:v>
                </c:pt>
                <c:pt idx="191">
                  <c:v>124.02</c:v>
                </c:pt>
                <c:pt idx="192">
                  <c:v>124.02</c:v>
                </c:pt>
                <c:pt idx="193">
                  <c:v>124.02</c:v>
                </c:pt>
                <c:pt idx="194">
                  <c:v>124.02</c:v>
                </c:pt>
                <c:pt idx="195">
                  <c:v>124.02</c:v>
                </c:pt>
                <c:pt idx="196">
                  <c:v>124.02</c:v>
                </c:pt>
                <c:pt idx="197">
                  <c:v>124.02</c:v>
                </c:pt>
                <c:pt idx="198">
                  <c:v>124.02</c:v>
                </c:pt>
                <c:pt idx="199">
                  <c:v>124.02</c:v>
                </c:pt>
                <c:pt idx="200">
                  <c:v>124.02</c:v>
                </c:pt>
                <c:pt idx="201">
                  <c:v>124.02</c:v>
                </c:pt>
                <c:pt idx="202">
                  <c:v>124.02</c:v>
                </c:pt>
                <c:pt idx="203">
                  <c:v>124.02</c:v>
                </c:pt>
                <c:pt idx="204">
                  <c:v>124.02</c:v>
                </c:pt>
                <c:pt idx="205">
                  <c:v>124.02</c:v>
                </c:pt>
                <c:pt idx="206">
                  <c:v>124.02</c:v>
                </c:pt>
                <c:pt idx="207">
                  <c:v>124.02</c:v>
                </c:pt>
                <c:pt idx="208">
                  <c:v>124.02</c:v>
                </c:pt>
                <c:pt idx="209">
                  <c:v>124.02</c:v>
                </c:pt>
                <c:pt idx="210">
                  <c:v>124.02</c:v>
                </c:pt>
                <c:pt idx="211">
                  <c:v>124.02</c:v>
                </c:pt>
                <c:pt idx="212">
                  <c:v>124.02</c:v>
                </c:pt>
                <c:pt idx="213">
                  <c:v>124.02</c:v>
                </c:pt>
                <c:pt idx="214">
                  <c:v>124.02</c:v>
                </c:pt>
                <c:pt idx="215">
                  <c:v>124.02</c:v>
                </c:pt>
                <c:pt idx="216">
                  <c:v>124.02</c:v>
                </c:pt>
                <c:pt idx="217">
                  <c:v>124.02</c:v>
                </c:pt>
                <c:pt idx="218">
                  <c:v>124.02</c:v>
                </c:pt>
                <c:pt idx="219">
                  <c:v>124.02</c:v>
                </c:pt>
                <c:pt idx="220">
                  <c:v>124.02</c:v>
                </c:pt>
                <c:pt idx="221">
                  <c:v>124.02</c:v>
                </c:pt>
                <c:pt idx="222">
                  <c:v>124.02</c:v>
                </c:pt>
                <c:pt idx="223">
                  <c:v>124.02</c:v>
                </c:pt>
                <c:pt idx="224">
                  <c:v>124.02</c:v>
                </c:pt>
                <c:pt idx="225">
                  <c:v>124.02</c:v>
                </c:pt>
                <c:pt idx="226">
                  <c:v>124.02</c:v>
                </c:pt>
                <c:pt idx="227">
                  <c:v>124.02</c:v>
                </c:pt>
                <c:pt idx="228">
                  <c:v>124.02</c:v>
                </c:pt>
                <c:pt idx="229">
                  <c:v>124.02</c:v>
                </c:pt>
                <c:pt idx="230">
                  <c:v>124.02</c:v>
                </c:pt>
                <c:pt idx="231">
                  <c:v>124.02</c:v>
                </c:pt>
                <c:pt idx="232">
                  <c:v>124.02</c:v>
                </c:pt>
                <c:pt idx="233">
                  <c:v>124.02</c:v>
                </c:pt>
                <c:pt idx="234">
                  <c:v>124.02</c:v>
                </c:pt>
                <c:pt idx="235">
                  <c:v>124.02</c:v>
                </c:pt>
                <c:pt idx="236">
                  <c:v>124.02</c:v>
                </c:pt>
                <c:pt idx="237">
                  <c:v>124.02</c:v>
                </c:pt>
                <c:pt idx="238">
                  <c:v>124.02</c:v>
                </c:pt>
                <c:pt idx="239">
                  <c:v>124.02</c:v>
                </c:pt>
                <c:pt idx="240">
                  <c:v>124.02</c:v>
                </c:pt>
                <c:pt idx="241">
                  <c:v>124.02</c:v>
                </c:pt>
                <c:pt idx="242">
                  <c:v>124.02</c:v>
                </c:pt>
                <c:pt idx="243">
                  <c:v>124.02</c:v>
                </c:pt>
                <c:pt idx="244">
                  <c:v>124.02</c:v>
                </c:pt>
                <c:pt idx="245">
                  <c:v>124.02</c:v>
                </c:pt>
                <c:pt idx="246">
                  <c:v>124.02</c:v>
                </c:pt>
                <c:pt idx="247">
                  <c:v>124.02</c:v>
                </c:pt>
                <c:pt idx="248">
                  <c:v>124.02</c:v>
                </c:pt>
                <c:pt idx="249">
                  <c:v>124.02</c:v>
                </c:pt>
                <c:pt idx="250">
                  <c:v>124.02</c:v>
                </c:pt>
                <c:pt idx="251">
                  <c:v>124.02</c:v>
                </c:pt>
                <c:pt idx="252">
                  <c:v>124.02</c:v>
                </c:pt>
                <c:pt idx="253">
                  <c:v>124.02</c:v>
                </c:pt>
                <c:pt idx="254">
                  <c:v>124.02</c:v>
                </c:pt>
                <c:pt idx="255">
                  <c:v>124.02</c:v>
                </c:pt>
                <c:pt idx="256">
                  <c:v>124.02</c:v>
                </c:pt>
                <c:pt idx="257">
                  <c:v>124.02</c:v>
                </c:pt>
                <c:pt idx="258">
                  <c:v>124.02</c:v>
                </c:pt>
                <c:pt idx="259">
                  <c:v>124.02</c:v>
                </c:pt>
                <c:pt idx="260">
                  <c:v>124.02</c:v>
                </c:pt>
                <c:pt idx="261">
                  <c:v>124.02</c:v>
                </c:pt>
                <c:pt idx="262">
                  <c:v>124.02</c:v>
                </c:pt>
                <c:pt idx="263">
                  <c:v>124.02</c:v>
                </c:pt>
                <c:pt idx="264">
                  <c:v>124.02</c:v>
                </c:pt>
                <c:pt idx="265">
                  <c:v>124.02</c:v>
                </c:pt>
                <c:pt idx="266">
                  <c:v>124.02</c:v>
                </c:pt>
                <c:pt idx="267">
                  <c:v>124.02</c:v>
                </c:pt>
                <c:pt idx="268">
                  <c:v>124.02</c:v>
                </c:pt>
                <c:pt idx="269">
                  <c:v>124.02</c:v>
                </c:pt>
                <c:pt idx="270">
                  <c:v>124.02</c:v>
                </c:pt>
                <c:pt idx="271">
                  <c:v>124.02</c:v>
                </c:pt>
                <c:pt idx="272">
                  <c:v>124.02</c:v>
                </c:pt>
                <c:pt idx="273">
                  <c:v>124.02</c:v>
                </c:pt>
                <c:pt idx="274">
                  <c:v>124.02</c:v>
                </c:pt>
                <c:pt idx="275">
                  <c:v>124.02</c:v>
                </c:pt>
                <c:pt idx="276">
                  <c:v>124.02</c:v>
                </c:pt>
                <c:pt idx="277">
                  <c:v>124.02</c:v>
                </c:pt>
                <c:pt idx="278">
                  <c:v>124.02</c:v>
                </c:pt>
                <c:pt idx="279">
                  <c:v>124.02</c:v>
                </c:pt>
                <c:pt idx="280">
                  <c:v>124.02</c:v>
                </c:pt>
                <c:pt idx="281">
                  <c:v>124.02</c:v>
                </c:pt>
                <c:pt idx="282">
                  <c:v>124.02</c:v>
                </c:pt>
                <c:pt idx="283">
                  <c:v>124.02</c:v>
                </c:pt>
                <c:pt idx="284">
                  <c:v>124.02</c:v>
                </c:pt>
                <c:pt idx="285">
                  <c:v>124.02</c:v>
                </c:pt>
                <c:pt idx="286">
                  <c:v>124.02</c:v>
                </c:pt>
                <c:pt idx="287">
                  <c:v>124.02</c:v>
                </c:pt>
                <c:pt idx="288">
                  <c:v>124.02</c:v>
                </c:pt>
                <c:pt idx="289">
                  <c:v>124.02</c:v>
                </c:pt>
                <c:pt idx="290">
                  <c:v>124.02</c:v>
                </c:pt>
                <c:pt idx="291">
                  <c:v>124.02</c:v>
                </c:pt>
                <c:pt idx="292">
                  <c:v>124.02</c:v>
                </c:pt>
                <c:pt idx="293">
                  <c:v>124.02</c:v>
                </c:pt>
                <c:pt idx="294">
                  <c:v>124.02</c:v>
                </c:pt>
                <c:pt idx="295">
                  <c:v>124.02</c:v>
                </c:pt>
                <c:pt idx="296">
                  <c:v>124.02</c:v>
                </c:pt>
                <c:pt idx="297">
                  <c:v>124.02</c:v>
                </c:pt>
                <c:pt idx="298">
                  <c:v>124.02</c:v>
                </c:pt>
                <c:pt idx="299">
                  <c:v>124.02</c:v>
                </c:pt>
                <c:pt idx="300">
                  <c:v>124.02</c:v>
                </c:pt>
                <c:pt idx="301">
                  <c:v>124.02</c:v>
                </c:pt>
                <c:pt idx="302">
                  <c:v>124.02</c:v>
                </c:pt>
                <c:pt idx="303">
                  <c:v>124.02</c:v>
                </c:pt>
                <c:pt idx="304">
                  <c:v>124.02</c:v>
                </c:pt>
                <c:pt idx="305">
                  <c:v>124.02</c:v>
                </c:pt>
                <c:pt idx="306">
                  <c:v>124.02</c:v>
                </c:pt>
                <c:pt idx="307">
                  <c:v>124.02</c:v>
                </c:pt>
                <c:pt idx="308">
                  <c:v>124.02</c:v>
                </c:pt>
                <c:pt idx="309">
                  <c:v>124.02</c:v>
                </c:pt>
                <c:pt idx="310">
                  <c:v>124.02</c:v>
                </c:pt>
                <c:pt idx="311">
                  <c:v>124.02</c:v>
                </c:pt>
                <c:pt idx="312">
                  <c:v>124.02</c:v>
                </c:pt>
                <c:pt idx="313">
                  <c:v>124.02</c:v>
                </c:pt>
                <c:pt idx="314">
                  <c:v>124.02</c:v>
                </c:pt>
                <c:pt idx="315">
                  <c:v>124.02</c:v>
                </c:pt>
                <c:pt idx="316">
                  <c:v>124.02</c:v>
                </c:pt>
                <c:pt idx="317">
                  <c:v>124.02</c:v>
                </c:pt>
                <c:pt idx="318">
                  <c:v>124.02</c:v>
                </c:pt>
                <c:pt idx="319">
                  <c:v>124.02</c:v>
                </c:pt>
                <c:pt idx="320">
                  <c:v>124.02</c:v>
                </c:pt>
                <c:pt idx="321">
                  <c:v>124.02</c:v>
                </c:pt>
                <c:pt idx="322">
                  <c:v>124.02</c:v>
                </c:pt>
                <c:pt idx="323">
                  <c:v>124.02</c:v>
                </c:pt>
                <c:pt idx="324">
                  <c:v>124.02</c:v>
                </c:pt>
                <c:pt idx="325">
                  <c:v>124.02</c:v>
                </c:pt>
                <c:pt idx="326">
                  <c:v>124.02</c:v>
                </c:pt>
                <c:pt idx="327">
                  <c:v>124.02</c:v>
                </c:pt>
                <c:pt idx="328">
                  <c:v>124.02</c:v>
                </c:pt>
                <c:pt idx="329">
                  <c:v>124.02</c:v>
                </c:pt>
                <c:pt idx="330">
                  <c:v>124.02</c:v>
                </c:pt>
                <c:pt idx="331">
                  <c:v>124.02</c:v>
                </c:pt>
                <c:pt idx="332">
                  <c:v>124.02</c:v>
                </c:pt>
                <c:pt idx="333">
                  <c:v>124.02</c:v>
                </c:pt>
                <c:pt idx="334">
                  <c:v>124.02</c:v>
                </c:pt>
                <c:pt idx="335">
                  <c:v>124.02</c:v>
                </c:pt>
                <c:pt idx="336">
                  <c:v>124.02</c:v>
                </c:pt>
                <c:pt idx="337">
                  <c:v>124.02</c:v>
                </c:pt>
                <c:pt idx="338">
                  <c:v>124.02</c:v>
                </c:pt>
                <c:pt idx="339">
                  <c:v>124.02</c:v>
                </c:pt>
                <c:pt idx="340">
                  <c:v>124.02</c:v>
                </c:pt>
                <c:pt idx="341">
                  <c:v>124.02</c:v>
                </c:pt>
                <c:pt idx="342">
                  <c:v>124.02</c:v>
                </c:pt>
                <c:pt idx="343">
                  <c:v>124.02</c:v>
                </c:pt>
                <c:pt idx="344">
                  <c:v>124.02</c:v>
                </c:pt>
                <c:pt idx="345">
                  <c:v>124.02</c:v>
                </c:pt>
                <c:pt idx="346">
                  <c:v>124.02</c:v>
                </c:pt>
                <c:pt idx="347">
                  <c:v>124.02</c:v>
                </c:pt>
                <c:pt idx="348">
                  <c:v>124.02</c:v>
                </c:pt>
                <c:pt idx="349">
                  <c:v>124.02</c:v>
                </c:pt>
                <c:pt idx="350">
                  <c:v>124.02</c:v>
                </c:pt>
                <c:pt idx="351">
                  <c:v>124.02</c:v>
                </c:pt>
                <c:pt idx="352">
                  <c:v>124.02</c:v>
                </c:pt>
                <c:pt idx="353">
                  <c:v>124.02</c:v>
                </c:pt>
                <c:pt idx="354">
                  <c:v>124.02</c:v>
                </c:pt>
                <c:pt idx="355">
                  <c:v>124.02</c:v>
                </c:pt>
                <c:pt idx="356">
                  <c:v>124.02</c:v>
                </c:pt>
                <c:pt idx="357">
                  <c:v>124.02</c:v>
                </c:pt>
                <c:pt idx="358">
                  <c:v>124.02</c:v>
                </c:pt>
                <c:pt idx="359">
                  <c:v>124.02</c:v>
                </c:pt>
                <c:pt idx="360">
                  <c:v>124.02</c:v>
                </c:pt>
                <c:pt idx="361">
                  <c:v>124.02</c:v>
                </c:pt>
                <c:pt idx="362">
                  <c:v>124.02</c:v>
                </c:pt>
                <c:pt idx="363">
                  <c:v>124.02</c:v>
                </c:pt>
                <c:pt idx="364">
                  <c:v>124.02</c:v>
                </c:pt>
                <c:pt idx="365">
                  <c:v>124.02</c:v>
                </c:pt>
              </c:numCache>
            </c:numRef>
          </c:val>
          <c:smooth val="0"/>
        </c:ser>
        <c:dLbls>
          <c:showLegendKey val="0"/>
          <c:showVal val="0"/>
          <c:showCatName val="0"/>
          <c:showSerName val="0"/>
          <c:showPercent val="0"/>
          <c:showBubbleSize val="0"/>
        </c:dLbls>
        <c:marker val="1"/>
        <c:smooth val="0"/>
        <c:axId val="71023616"/>
        <c:axId val="88527616"/>
      </c:lineChart>
      <c:lineChart>
        <c:grouping val="standard"/>
        <c:varyColors val="0"/>
        <c:ser>
          <c:idx val="1"/>
          <c:order val="1"/>
          <c:tx>
            <c:v>NGTL FT</c:v>
          </c:tx>
          <c:spPr>
            <a:ln w="34925">
              <a:solidFill>
                <a:schemeClr val="accent1">
                  <a:lumMod val="75000"/>
                </a:schemeClr>
              </a:solidFill>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BORDER'!$F$307:$F$672</c:f>
              <c:numCache>
                <c:formatCode>0</c:formatCode>
                <c:ptCount val="366"/>
                <c:pt idx="0">
                  <c:v>3113.11</c:v>
                </c:pt>
                <c:pt idx="1">
                  <c:v>3113.11</c:v>
                </c:pt>
                <c:pt idx="2">
                  <c:v>3113.11</c:v>
                </c:pt>
                <c:pt idx="3">
                  <c:v>3113.11</c:v>
                </c:pt>
                <c:pt idx="4">
                  <c:v>3113.11</c:v>
                </c:pt>
                <c:pt idx="5">
                  <c:v>3113.11</c:v>
                </c:pt>
                <c:pt idx="6">
                  <c:v>3113.11</c:v>
                </c:pt>
                <c:pt idx="7">
                  <c:v>3113.11</c:v>
                </c:pt>
                <c:pt idx="8">
                  <c:v>3113.11</c:v>
                </c:pt>
                <c:pt idx="9">
                  <c:v>3113.11</c:v>
                </c:pt>
                <c:pt idx="10">
                  <c:v>3113.11</c:v>
                </c:pt>
                <c:pt idx="11">
                  <c:v>3113.11</c:v>
                </c:pt>
                <c:pt idx="12">
                  <c:v>3113.11</c:v>
                </c:pt>
                <c:pt idx="13">
                  <c:v>3113.11</c:v>
                </c:pt>
                <c:pt idx="14">
                  <c:v>3113.11</c:v>
                </c:pt>
                <c:pt idx="15">
                  <c:v>3113.11</c:v>
                </c:pt>
                <c:pt idx="16">
                  <c:v>3113.11</c:v>
                </c:pt>
                <c:pt idx="17">
                  <c:v>3113.11</c:v>
                </c:pt>
                <c:pt idx="18">
                  <c:v>3113.11</c:v>
                </c:pt>
                <c:pt idx="19">
                  <c:v>3113.11</c:v>
                </c:pt>
                <c:pt idx="20">
                  <c:v>3113.11</c:v>
                </c:pt>
                <c:pt idx="21">
                  <c:v>3113.11</c:v>
                </c:pt>
                <c:pt idx="22">
                  <c:v>3113.11</c:v>
                </c:pt>
                <c:pt idx="23">
                  <c:v>3113.11</c:v>
                </c:pt>
                <c:pt idx="24">
                  <c:v>3113.11</c:v>
                </c:pt>
                <c:pt idx="25">
                  <c:v>3113.11</c:v>
                </c:pt>
                <c:pt idx="26">
                  <c:v>3113.11</c:v>
                </c:pt>
                <c:pt idx="27">
                  <c:v>3113.11</c:v>
                </c:pt>
                <c:pt idx="28">
                  <c:v>3113.11</c:v>
                </c:pt>
                <c:pt idx="29">
                  <c:v>3113.11</c:v>
                </c:pt>
                <c:pt idx="30">
                  <c:v>3113.11</c:v>
                </c:pt>
                <c:pt idx="31">
                  <c:v>3113.11</c:v>
                </c:pt>
                <c:pt idx="32">
                  <c:v>3113.11</c:v>
                </c:pt>
                <c:pt idx="33">
                  <c:v>3113.11</c:v>
                </c:pt>
                <c:pt idx="34">
                  <c:v>3113.11</c:v>
                </c:pt>
                <c:pt idx="35">
                  <c:v>3113.11</c:v>
                </c:pt>
                <c:pt idx="36">
                  <c:v>3113.11</c:v>
                </c:pt>
                <c:pt idx="37">
                  <c:v>3113.11</c:v>
                </c:pt>
                <c:pt idx="38">
                  <c:v>3113.11</c:v>
                </c:pt>
                <c:pt idx="39">
                  <c:v>3113.11</c:v>
                </c:pt>
                <c:pt idx="40">
                  <c:v>3113.11</c:v>
                </c:pt>
                <c:pt idx="41">
                  <c:v>3113.11</c:v>
                </c:pt>
                <c:pt idx="42">
                  <c:v>3113.11</c:v>
                </c:pt>
                <c:pt idx="43">
                  <c:v>3113.11</c:v>
                </c:pt>
                <c:pt idx="44">
                  <c:v>3113.11</c:v>
                </c:pt>
                <c:pt idx="45">
                  <c:v>3113.11</c:v>
                </c:pt>
                <c:pt idx="46">
                  <c:v>3113.11</c:v>
                </c:pt>
                <c:pt idx="47">
                  <c:v>3113.11</c:v>
                </c:pt>
                <c:pt idx="48">
                  <c:v>3113.11</c:v>
                </c:pt>
                <c:pt idx="49">
                  <c:v>3113.11</c:v>
                </c:pt>
                <c:pt idx="50">
                  <c:v>3113.11</c:v>
                </c:pt>
                <c:pt idx="51">
                  <c:v>3113.11</c:v>
                </c:pt>
                <c:pt idx="52">
                  <c:v>3113.11</c:v>
                </c:pt>
                <c:pt idx="53">
                  <c:v>3113.11</c:v>
                </c:pt>
                <c:pt idx="54">
                  <c:v>3113.11</c:v>
                </c:pt>
                <c:pt idx="55">
                  <c:v>3113.11</c:v>
                </c:pt>
                <c:pt idx="56">
                  <c:v>3113.11</c:v>
                </c:pt>
                <c:pt idx="57">
                  <c:v>3113.11</c:v>
                </c:pt>
                <c:pt idx="58">
                  <c:v>3113.11</c:v>
                </c:pt>
                <c:pt idx="59">
                  <c:v>3113.11</c:v>
                </c:pt>
                <c:pt idx="60">
                  <c:v>3113.11</c:v>
                </c:pt>
                <c:pt idx="61">
                  <c:v>3113.11</c:v>
                </c:pt>
                <c:pt idx="62">
                  <c:v>3113.11</c:v>
                </c:pt>
                <c:pt idx="63">
                  <c:v>3113.11</c:v>
                </c:pt>
                <c:pt idx="64">
                  <c:v>3113.11</c:v>
                </c:pt>
                <c:pt idx="65">
                  <c:v>3113.11</c:v>
                </c:pt>
                <c:pt idx="66">
                  <c:v>3113.11</c:v>
                </c:pt>
                <c:pt idx="67">
                  <c:v>3113.11</c:v>
                </c:pt>
                <c:pt idx="68">
                  <c:v>3113.11</c:v>
                </c:pt>
                <c:pt idx="69">
                  <c:v>3113.11</c:v>
                </c:pt>
                <c:pt idx="70">
                  <c:v>3113.11</c:v>
                </c:pt>
                <c:pt idx="71">
                  <c:v>3113.11</c:v>
                </c:pt>
                <c:pt idx="72">
                  <c:v>3113.11</c:v>
                </c:pt>
                <c:pt idx="73">
                  <c:v>3113.11</c:v>
                </c:pt>
                <c:pt idx="74">
                  <c:v>3113.11</c:v>
                </c:pt>
                <c:pt idx="75">
                  <c:v>3113.11</c:v>
                </c:pt>
                <c:pt idx="76">
                  <c:v>3113.11</c:v>
                </c:pt>
                <c:pt idx="77">
                  <c:v>3113.11</c:v>
                </c:pt>
                <c:pt idx="78">
                  <c:v>3113.11</c:v>
                </c:pt>
                <c:pt idx="79">
                  <c:v>3113.11</c:v>
                </c:pt>
                <c:pt idx="80">
                  <c:v>3113.11</c:v>
                </c:pt>
                <c:pt idx="81">
                  <c:v>3113.11</c:v>
                </c:pt>
                <c:pt idx="82">
                  <c:v>3113.11</c:v>
                </c:pt>
                <c:pt idx="83">
                  <c:v>3113.11</c:v>
                </c:pt>
                <c:pt idx="84">
                  <c:v>3113.11</c:v>
                </c:pt>
                <c:pt idx="85">
                  <c:v>3113.11</c:v>
                </c:pt>
                <c:pt idx="86">
                  <c:v>3113.11</c:v>
                </c:pt>
                <c:pt idx="87">
                  <c:v>3113.11</c:v>
                </c:pt>
                <c:pt idx="88">
                  <c:v>3113.11</c:v>
                </c:pt>
                <c:pt idx="89">
                  <c:v>3113.11</c:v>
                </c:pt>
                <c:pt idx="90">
                  <c:v>3113.11</c:v>
                </c:pt>
                <c:pt idx="91">
                  <c:v>3113.11</c:v>
                </c:pt>
                <c:pt idx="92">
                  <c:v>3149.2999999999997</c:v>
                </c:pt>
                <c:pt idx="93">
                  <c:v>3149.2999999999997</c:v>
                </c:pt>
                <c:pt idx="94">
                  <c:v>3149.2999999999997</c:v>
                </c:pt>
                <c:pt idx="95">
                  <c:v>3149.2999999999997</c:v>
                </c:pt>
                <c:pt idx="96">
                  <c:v>3149.2999999999997</c:v>
                </c:pt>
                <c:pt idx="97">
                  <c:v>3149.2999999999997</c:v>
                </c:pt>
                <c:pt idx="98">
                  <c:v>3149.2999999999997</c:v>
                </c:pt>
                <c:pt idx="99">
                  <c:v>3149.2999999999997</c:v>
                </c:pt>
                <c:pt idx="100">
                  <c:v>3149.2999999999997</c:v>
                </c:pt>
                <c:pt idx="101">
                  <c:v>3149.2999999999997</c:v>
                </c:pt>
                <c:pt idx="102">
                  <c:v>3149.2999999999997</c:v>
                </c:pt>
                <c:pt idx="103">
                  <c:v>3149.2999999999997</c:v>
                </c:pt>
                <c:pt idx="104">
                  <c:v>3149.2999999999997</c:v>
                </c:pt>
                <c:pt idx="105">
                  <c:v>3149.2999999999997</c:v>
                </c:pt>
                <c:pt idx="106">
                  <c:v>3149.2999999999997</c:v>
                </c:pt>
                <c:pt idx="107">
                  <c:v>3149.2999999999997</c:v>
                </c:pt>
                <c:pt idx="108">
                  <c:v>3149.2999999999997</c:v>
                </c:pt>
                <c:pt idx="109">
                  <c:v>3149.2999999999997</c:v>
                </c:pt>
                <c:pt idx="110">
                  <c:v>3149.2999999999997</c:v>
                </c:pt>
                <c:pt idx="111">
                  <c:v>3149.2999999999997</c:v>
                </c:pt>
                <c:pt idx="112">
                  <c:v>3149.2999999999997</c:v>
                </c:pt>
                <c:pt idx="113">
                  <c:v>3149.2999999999997</c:v>
                </c:pt>
                <c:pt idx="114">
                  <c:v>3149.2999999999997</c:v>
                </c:pt>
                <c:pt idx="115">
                  <c:v>3149.2999999999997</c:v>
                </c:pt>
                <c:pt idx="116">
                  <c:v>3149.2999999999997</c:v>
                </c:pt>
                <c:pt idx="117">
                  <c:v>3149.2999999999997</c:v>
                </c:pt>
                <c:pt idx="118">
                  <c:v>3149.2999999999997</c:v>
                </c:pt>
                <c:pt idx="119">
                  <c:v>3149.2999999999997</c:v>
                </c:pt>
                <c:pt idx="120">
                  <c:v>3149.2999999999997</c:v>
                </c:pt>
                <c:pt idx="121">
                  <c:v>3149.2999999999997</c:v>
                </c:pt>
                <c:pt idx="122">
                  <c:v>3149.2999999999997</c:v>
                </c:pt>
                <c:pt idx="123">
                  <c:v>4169</c:v>
                </c:pt>
                <c:pt idx="124">
                  <c:v>4169</c:v>
                </c:pt>
                <c:pt idx="125">
                  <c:v>4169</c:v>
                </c:pt>
                <c:pt idx="126">
                  <c:v>4169</c:v>
                </c:pt>
                <c:pt idx="127">
                  <c:v>4169</c:v>
                </c:pt>
                <c:pt idx="128">
                  <c:v>4169</c:v>
                </c:pt>
                <c:pt idx="129">
                  <c:v>4169</c:v>
                </c:pt>
                <c:pt idx="130">
                  <c:v>4169</c:v>
                </c:pt>
                <c:pt idx="131">
                  <c:v>4169</c:v>
                </c:pt>
                <c:pt idx="132">
                  <c:v>4169</c:v>
                </c:pt>
                <c:pt idx="133">
                  <c:v>4169</c:v>
                </c:pt>
                <c:pt idx="134">
                  <c:v>4169</c:v>
                </c:pt>
                <c:pt idx="135">
                  <c:v>4169</c:v>
                </c:pt>
                <c:pt idx="136">
                  <c:v>4169</c:v>
                </c:pt>
                <c:pt idx="137">
                  <c:v>4169</c:v>
                </c:pt>
                <c:pt idx="138">
                  <c:v>4169</c:v>
                </c:pt>
                <c:pt idx="139">
                  <c:v>4169</c:v>
                </c:pt>
                <c:pt idx="140">
                  <c:v>4169</c:v>
                </c:pt>
                <c:pt idx="141">
                  <c:v>4169</c:v>
                </c:pt>
                <c:pt idx="142">
                  <c:v>4169</c:v>
                </c:pt>
                <c:pt idx="143">
                  <c:v>4169</c:v>
                </c:pt>
                <c:pt idx="144">
                  <c:v>4169</c:v>
                </c:pt>
                <c:pt idx="145">
                  <c:v>4169</c:v>
                </c:pt>
                <c:pt idx="146">
                  <c:v>4169</c:v>
                </c:pt>
                <c:pt idx="147">
                  <c:v>4169</c:v>
                </c:pt>
                <c:pt idx="148">
                  <c:v>4169</c:v>
                </c:pt>
                <c:pt idx="149">
                  <c:v>4169</c:v>
                </c:pt>
                <c:pt idx="150">
                  <c:v>4169</c:v>
                </c:pt>
                <c:pt idx="151">
                  <c:v>4169</c:v>
                </c:pt>
                <c:pt idx="152">
                  <c:v>4169</c:v>
                </c:pt>
                <c:pt idx="153">
                  <c:v>4085</c:v>
                </c:pt>
                <c:pt idx="154">
                  <c:v>4085</c:v>
                </c:pt>
                <c:pt idx="155">
                  <c:v>4085</c:v>
                </c:pt>
                <c:pt idx="156">
                  <c:v>4085</c:v>
                </c:pt>
                <c:pt idx="157">
                  <c:v>4085</c:v>
                </c:pt>
                <c:pt idx="158">
                  <c:v>4085</c:v>
                </c:pt>
                <c:pt idx="159">
                  <c:v>4085</c:v>
                </c:pt>
                <c:pt idx="160">
                  <c:v>4085</c:v>
                </c:pt>
                <c:pt idx="161">
                  <c:v>4085</c:v>
                </c:pt>
                <c:pt idx="162">
                  <c:v>4085</c:v>
                </c:pt>
                <c:pt idx="163">
                  <c:v>4085</c:v>
                </c:pt>
                <c:pt idx="164">
                  <c:v>4085</c:v>
                </c:pt>
                <c:pt idx="165">
                  <c:v>4085</c:v>
                </c:pt>
                <c:pt idx="166">
                  <c:v>4085</c:v>
                </c:pt>
                <c:pt idx="167">
                  <c:v>4085</c:v>
                </c:pt>
                <c:pt idx="168">
                  <c:v>4085</c:v>
                </c:pt>
                <c:pt idx="169">
                  <c:v>4085</c:v>
                </c:pt>
                <c:pt idx="170">
                  <c:v>4085</c:v>
                </c:pt>
                <c:pt idx="171">
                  <c:v>4085</c:v>
                </c:pt>
                <c:pt idx="172">
                  <c:v>4085</c:v>
                </c:pt>
                <c:pt idx="173">
                  <c:v>4085</c:v>
                </c:pt>
                <c:pt idx="174">
                  <c:v>4085</c:v>
                </c:pt>
                <c:pt idx="175">
                  <c:v>4085</c:v>
                </c:pt>
                <c:pt idx="176">
                  <c:v>4085</c:v>
                </c:pt>
                <c:pt idx="177">
                  <c:v>4085</c:v>
                </c:pt>
                <c:pt idx="178">
                  <c:v>4085</c:v>
                </c:pt>
                <c:pt idx="179">
                  <c:v>4085</c:v>
                </c:pt>
                <c:pt idx="180">
                  <c:v>4085</c:v>
                </c:pt>
                <c:pt idx="181">
                  <c:v>4085</c:v>
                </c:pt>
                <c:pt idx="182">
                  <c:v>4085</c:v>
                </c:pt>
                <c:pt idx="183">
                  <c:v>4085</c:v>
                </c:pt>
                <c:pt idx="184">
                  <c:v>4125</c:v>
                </c:pt>
                <c:pt idx="185">
                  <c:v>4125</c:v>
                </c:pt>
                <c:pt idx="186">
                  <c:v>4125</c:v>
                </c:pt>
                <c:pt idx="187">
                  <c:v>4125</c:v>
                </c:pt>
                <c:pt idx="188">
                  <c:v>4125</c:v>
                </c:pt>
                <c:pt idx="189">
                  <c:v>4125</c:v>
                </c:pt>
                <c:pt idx="190">
                  <c:v>4125</c:v>
                </c:pt>
                <c:pt idx="191">
                  <c:v>4125</c:v>
                </c:pt>
                <c:pt idx="192">
                  <c:v>4125</c:v>
                </c:pt>
                <c:pt idx="193">
                  <c:v>4125</c:v>
                </c:pt>
                <c:pt idx="194">
                  <c:v>4125</c:v>
                </c:pt>
                <c:pt idx="195">
                  <c:v>4125</c:v>
                </c:pt>
                <c:pt idx="196">
                  <c:v>4125</c:v>
                </c:pt>
                <c:pt idx="197">
                  <c:v>4125</c:v>
                </c:pt>
                <c:pt idx="198">
                  <c:v>4125</c:v>
                </c:pt>
                <c:pt idx="199">
                  <c:v>4125</c:v>
                </c:pt>
                <c:pt idx="200">
                  <c:v>4125</c:v>
                </c:pt>
                <c:pt idx="201">
                  <c:v>4125</c:v>
                </c:pt>
                <c:pt idx="202">
                  <c:v>4125</c:v>
                </c:pt>
                <c:pt idx="203">
                  <c:v>4125</c:v>
                </c:pt>
                <c:pt idx="204">
                  <c:v>4125</c:v>
                </c:pt>
                <c:pt idx="205">
                  <c:v>4125</c:v>
                </c:pt>
                <c:pt idx="206">
                  <c:v>4125</c:v>
                </c:pt>
                <c:pt idx="207">
                  <c:v>4125</c:v>
                </c:pt>
                <c:pt idx="208">
                  <c:v>4125</c:v>
                </c:pt>
                <c:pt idx="209">
                  <c:v>4125</c:v>
                </c:pt>
                <c:pt idx="210">
                  <c:v>4125</c:v>
                </c:pt>
                <c:pt idx="211">
                  <c:v>4125</c:v>
                </c:pt>
                <c:pt idx="212">
                  <c:v>4125</c:v>
                </c:pt>
                <c:pt idx="213">
                  <c:v>4125</c:v>
                </c:pt>
                <c:pt idx="214">
                  <c:v>4125</c:v>
                </c:pt>
                <c:pt idx="215">
                  <c:v>4125</c:v>
                </c:pt>
                <c:pt idx="216">
                  <c:v>4125</c:v>
                </c:pt>
                <c:pt idx="217">
                  <c:v>4125</c:v>
                </c:pt>
                <c:pt idx="218">
                  <c:v>4125</c:v>
                </c:pt>
                <c:pt idx="219">
                  <c:v>4125</c:v>
                </c:pt>
                <c:pt idx="220">
                  <c:v>4125</c:v>
                </c:pt>
                <c:pt idx="221">
                  <c:v>4125</c:v>
                </c:pt>
                <c:pt idx="222">
                  <c:v>4125</c:v>
                </c:pt>
                <c:pt idx="223">
                  <c:v>4125</c:v>
                </c:pt>
                <c:pt idx="224">
                  <c:v>4125</c:v>
                </c:pt>
                <c:pt idx="225">
                  <c:v>4125</c:v>
                </c:pt>
                <c:pt idx="226">
                  <c:v>4125</c:v>
                </c:pt>
                <c:pt idx="227">
                  <c:v>4125</c:v>
                </c:pt>
                <c:pt idx="228">
                  <c:v>4125</c:v>
                </c:pt>
                <c:pt idx="229">
                  <c:v>4125</c:v>
                </c:pt>
                <c:pt idx="230">
                  <c:v>4125</c:v>
                </c:pt>
                <c:pt idx="231">
                  <c:v>4125</c:v>
                </c:pt>
                <c:pt idx="232">
                  <c:v>4125</c:v>
                </c:pt>
                <c:pt idx="233">
                  <c:v>4125</c:v>
                </c:pt>
                <c:pt idx="234">
                  <c:v>4125</c:v>
                </c:pt>
                <c:pt idx="235">
                  <c:v>4125</c:v>
                </c:pt>
                <c:pt idx="236">
                  <c:v>4125</c:v>
                </c:pt>
                <c:pt idx="237">
                  <c:v>4125</c:v>
                </c:pt>
                <c:pt idx="238">
                  <c:v>4125</c:v>
                </c:pt>
                <c:pt idx="239">
                  <c:v>4125</c:v>
                </c:pt>
                <c:pt idx="240">
                  <c:v>4125</c:v>
                </c:pt>
                <c:pt idx="241">
                  <c:v>4125</c:v>
                </c:pt>
                <c:pt idx="242">
                  <c:v>4125</c:v>
                </c:pt>
                <c:pt idx="243">
                  <c:v>4125</c:v>
                </c:pt>
                <c:pt idx="244">
                  <c:v>4104</c:v>
                </c:pt>
                <c:pt idx="245">
                  <c:v>4104</c:v>
                </c:pt>
                <c:pt idx="246">
                  <c:v>4104</c:v>
                </c:pt>
                <c:pt idx="247">
                  <c:v>4104</c:v>
                </c:pt>
                <c:pt idx="248">
                  <c:v>4104</c:v>
                </c:pt>
                <c:pt idx="249">
                  <c:v>4104</c:v>
                </c:pt>
                <c:pt idx="250">
                  <c:v>4104</c:v>
                </c:pt>
                <c:pt idx="251">
                  <c:v>4104</c:v>
                </c:pt>
                <c:pt idx="252">
                  <c:v>4104</c:v>
                </c:pt>
                <c:pt idx="253">
                  <c:v>4104</c:v>
                </c:pt>
                <c:pt idx="254">
                  <c:v>4104</c:v>
                </c:pt>
                <c:pt idx="255">
                  <c:v>4104</c:v>
                </c:pt>
                <c:pt idx="256">
                  <c:v>4104</c:v>
                </c:pt>
                <c:pt idx="257">
                  <c:v>4104</c:v>
                </c:pt>
                <c:pt idx="258">
                  <c:v>4104</c:v>
                </c:pt>
                <c:pt idx="259">
                  <c:v>4104</c:v>
                </c:pt>
                <c:pt idx="260">
                  <c:v>4104</c:v>
                </c:pt>
                <c:pt idx="261">
                  <c:v>4104</c:v>
                </c:pt>
                <c:pt idx="262">
                  <c:v>4104</c:v>
                </c:pt>
                <c:pt idx="263">
                  <c:v>4104</c:v>
                </c:pt>
                <c:pt idx="264">
                  <c:v>4104</c:v>
                </c:pt>
                <c:pt idx="265">
                  <c:v>4104</c:v>
                </c:pt>
                <c:pt idx="266">
                  <c:v>4104</c:v>
                </c:pt>
                <c:pt idx="267">
                  <c:v>4104</c:v>
                </c:pt>
                <c:pt idx="268">
                  <c:v>4104</c:v>
                </c:pt>
                <c:pt idx="269">
                  <c:v>4104</c:v>
                </c:pt>
                <c:pt idx="270">
                  <c:v>4104</c:v>
                </c:pt>
                <c:pt idx="271">
                  <c:v>4104</c:v>
                </c:pt>
                <c:pt idx="272">
                  <c:v>4104</c:v>
                </c:pt>
                <c:pt idx="273">
                  <c:v>4104</c:v>
                </c:pt>
                <c:pt idx="274">
                  <c:v>4104</c:v>
                </c:pt>
                <c:pt idx="275">
                  <c:v>2516</c:v>
                </c:pt>
                <c:pt idx="276">
                  <c:v>2516</c:v>
                </c:pt>
                <c:pt idx="277">
                  <c:v>2516</c:v>
                </c:pt>
                <c:pt idx="278">
                  <c:v>2516</c:v>
                </c:pt>
                <c:pt idx="279">
                  <c:v>2516</c:v>
                </c:pt>
                <c:pt idx="280">
                  <c:v>2516</c:v>
                </c:pt>
                <c:pt idx="281">
                  <c:v>2516</c:v>
                </c:pt>
                <c:pt idx="282">
                  <c:v>2516</c:v>
                </c:pt>
                <c:pt idx="283">
                  <c:v>2516</c:v>
                </c:pt>
                <c:pt idx="284">
                  <c:v>2516</c:v>
                </c:pt>
                <c:pt idx="285">
                  <c:v>2516</c:v>
                </c:pt>
                <c:pt idx="286">
                  <c:v>2516</c:v>
                </c:pt>
                <c:pt idx="287">
                  <c:v>2516</c:v>
                </c:pt>
                <c:pt idx="288">
                  <c:v>2516</c:v>
                </c:pt>
                <c:pt idx="289">
                  <c:v>2516</c:v>
                </c:pt>
                <c:pt idx="290">
                  <c:v>2516</c:v>
                </c:pt>
                <c:pt idx="291">
                  <c:v>2516</c:v>
                </c:pt>
                <c:pt idx="292">
                  <c:v>2516</c:v>
                </c:pt>
                <c:pt idx="293">
                  <c:v>2516</c:v>
                </c:pt>
                <c:pt idx="294">
                  <c:v>2516</c:v>
                </c:pt>
                <c:pt idx="295">
                  <c:v>2516</c:v>
                </c:pt>
                <c:pt idx="296">
                  <c:v>2516</c:v>
                </c:pt>
                <c:pt idx="297">
                  <c:v>2516</c:v>
                </c:pt>
                <c:pt idx="298">
                  <c:v>2516</c:v>
                </c:pt>
                <c:pt idx="299">
                  <c:v>2516</c:v>
                </c:pt>
                <c:pt idx="300">
                  <c:v>2516</c:v>
                </c:pt>
                <c:pt idx="301">
                  <c:v>2516</c:v>
                </c:pt>
                <c:pt idx="302">
                  <c:v>2516</c:v>
                </c:pt>
                <c:pt idx="303">
                  <c:v>2516</c:v>
                </c:pt>
                <c:pt idx="304">
                  <c:v>2516</c:v>
                </c:pt>
                <c:pt idx="305">
                  <c:v>2420</c:v>
                </c:pt>
                <c:pt idx="306">
                  <c:v>2420</c:v>
                </c:pt>
                <c:pt idx="307">
                  <c:v>2420</c:v>
                </c:pt>
                <c:pt idx="308">
                  <c:v>2420</c:v>
                </c:pt>
                <c:pt idx="309">
                  <c:v>2420</c:v>
                </c:pt>
                <c:pt idx="310">
                  <c:v>2420</c:v>
                </c:pt>
                <c:pt idx="311">
                  <c:v>2420</c:v>
                </c:pt>
                <c:pt idx="312">
                  <c:v>2420</c:v>
                </c:pt>
                <c:pt idx="313">
                  <c:v>2420</c:v>
                </c:pt>
                <c:pt idx="314">
                  <c:v>2420</c:v>
                </c:pt>
                <c:pt idx="315">
                  <c:v>2420</c:v>
                </c:pt>
                <c:pt idx="316">
                  <c:v>2420</c:v>
                </c:pt>
                <c:pt idx="317">
                  <c:v>2420</c:v>
                </c:pt>
                <c:pt idx="318">
                  <c:v>2420</c:v>
                </c:pt>
                <c:pt idx="319">
                  <c:v>2420</c:v>
                </c:pt>
                <c:pt idx="320">
                  <c:v>2420</c:v>
                </c:pt>
                <c:pt idx="321">
                  <c:v>2420</c:v>
                </c:pt>
                <c:pt idx="322">
                  <c:v>2420</c:v>
                </c:pt>
                <c:pt idx="323">
                  <c:v>2420</c:v>
                </c:pt>
                <c:pt idx="324">
                  <c:v>2420</c:v>
                </c:pt>
                <c:pt idx="325">
                  <c:v>2420</c:v>
                </c:pt>
                <c:pt idx="326">
                  <c:v>2420</c:v>
                </c:pt>
                <c:pt idx="327">
                  <c:v>2420</c:v>
                </c:pt>
                <c:pt idx="328">
                  <c:v>2420</c:v>
                </c:pt>
                <c:pt idx="329">
                  <c:v>2420</c:v>
                </c:pt>
                <c:pt idx="330">
                  <c:v>2420</c:v>
                </c:pt>
                <c:pt idx="331">
                  <c:v>2420</c:v>
                </c:pt>
                <c:pt idx="332">
                  <c:v>2420</c:v>
                </c:pt>
                <c:pt idx="333">
                  <c:v>2420</c:v>
                </c:pt>
                <c:pt idx="334">
                  <c:v>2420</c:v>
                </c:pt>
                <c:pt idx="335">
                  <c:v>2420</c:v>
                </c:pt>
                <c:pt idx="336">
                  <c:v>2410</c:v>
                </c:pt>
                <c:pt idx="337">
                  <c:v>2410</c:v>
                </c:pt>
                <c:pt idx="338">
                  <c:v>2410</c:v>
                </c:pt>
                <c:pt idx="339">
                  <c:v>2410</c:v>
                </c:pt>
                <c:pt idx="340">
                  <c:v>2410</c:v>
                </c:pt>
                <c:pt idx="341">
                  <c:v>2410</c:v>
                </c:pt>
                <c:pt idx="342">
                  <c:v>2410</c:v>
                </c:pt>
                <c:pt idx="343">
                  <c:v>2410</c:v>
                </c:pt>
                <c:pt idx="344">
                  <c:v>2410</c:v>
                </c:pt>
                <c:pt idx="345">
                  <c:v>2410</c:v>
                </c:pt>
                <c:pt idx="346">
                  <c:v>2410</c:v>
                </c:pt>
                <c:pt idx="347">
                  <c:v>2410</c:v>
                </c:pt>
                <c:pt idx="348">
                  <c:v>2410</c:v>
                </c:pt>
                <c:pt idx="349">
                  <c:v>2410</c:v>
                </c:pt>
                <c:pt idx="350">
                  <c:v>2410</c:v>
                </c:pt>
                <c:pt idx="351">
                  <c:v>2410</c:v>
                </c:pt>
                <c:pt idx="352">
                  <c:v>2410</c:v>
                </c:pt>
                <c:pt idx="353">
                  <c:v>2410</c:v>
                </c:pt>
                <c:pt idx="354">
                  <c:v>2410</c:v>
                </c:pt>
                <c:pt idx="355">
                  <c:v>2410</c:v>
                </c:pt>
                <c:pt idx="356">
                  <c:v>2410</c:v>
                </c:pt>
                <c:pt idx="357">
                  <c:v>2410</c:v>
                </c:pt>
                <c:pt idx="358">
                  <c:v>2410</c:v>
                </c:pt>
                <c:pt idx="359">
                  <c:v>2410</c:v>
                </c:pt>
                <c:pt idx="360">
                  <c:v>2410</c:v>
                </c:pt>
                <c:pt idx="361">
                  <c:v>2410</c:v>
                </c:pt>
                <c:pt idx="362">
                  <c:v>2410</c:v>
                </c:pt>
                <c:pt idx="363">
                  <c:v>2410</c:v>
                </c:pt>
                <c:pt idx="364">
                  <c:v>2410</c:v>
                </c:pt>
                <c:pt idx="365">
                  <c:v>2410</c:v>
                </c:pt>
              </c:numCache>
            </c:numRef>
          </c:val>
          <c:smooth val="0"/>
        </c:ser>
        <c:dLbls>
          <c:showLegendKey val="0"/>
          <c:showVal val="0"/>
          <c:showCatName val="0"/>
          <c:showSerName val="0"/>
          <c:showPercent val="0"/>
          <c:showBubbleSize val="0"/>
        </c:dLbls>
        <c:marker val="1"/>
        <c:smooth val="0"/>
        <c:axId val="88548864"/>
        <c:axId val="88529536"/>
      </c:lineChart>
      <c:catAx>
        <c:axId val="71023616"/>
        <c:scaling>
          <c:orientation val="minMax"/>
        </c:scaling>
        <c:delete val="0"/>
        <c:axPos val="b"/>
        <c:numFmt formatCode="mmm\-yy" sourceLinked="0"/>
        <c:majorTickMark val="in"/>
        <c:minorTickMark val="none"/>
        <c:tickLblPos val="nextTo"/>
        <c:spPr>
          <a:ln w="12700">
            <a:solidFill>
              <a:schemeClr val="tx1"/>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88527616"/>
        <c:crosses val="autoZero"/>
        <c:auto val="0"/>
        <c:lblAlgn val="ctr"/>
        <c:lblOffset val="30"/>
        <c:tickLblSkip val="30"/>
        <c:tickMarkSkip val="30"/>
        <c:noMultiLvlLbl val="0"/>
      </c:catAx>
      <c:valAx>
        <c:axId val="88527616"/>
        <c:scaling>
          <c:orientation val="minMax"/>
          <c:max val="170"/>
          <c:min val="50"/>
        </c:scaling>
        <c:delete val="0"/>
        <c:axPos val="l"/>
        <c:majorGridlines/>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Empress / McNeill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 </a:t>
                </a:r>
              </a:p>
            </c:rich>
          </c:tx>
          <c:layout>
            <c:manualLayout>
              <c:xMode val="edge"/>
              <c:yMode val="edge"/>
              <c:x val="7.4374577417173765E-3"/>
              <c:y val="0.20056506335861754"/>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71023616"/>
        <c:crosses val="autoZero"/>
        <c:crossBetween val="midCat"/>
        <c:majorUnit val="10"/>
        <c:minorUnit val="5"/>
      </c:valAx>
      <c:valAx>
        <c:axId val="88529536"/>
        <c:scaling>
          <c:orientation val="minMax"/>
          <c:max val="6545"/>
          <c:min val="1925"/>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Empress/McNeill Border Flow (TJ/day)</a:t>
                </a:r>
              </a:p>
            </c:rich>
          </c:tx>
          <c:layout>
            <c:manualLayout>
              <c:xMode val="edge"/>
              <c:yMode val="edge"/>
              <c:x val="0.9634888438133874"/>
              <c:y val="0.25760788364077902"/>
            </c:manualLayout>
          </c:layout>
          <c:overlay val="0"/>
        </c:title>
        <c:numFmt formatCode="0" sourceLinked="1"/>
        <c:majorTickMark val="out"/>
        <c:minorTickMark val="out"/>
        <c:tickLblPos val="nextTo"/>
        <c:txPr>
          <a:bodyPr/>
          <a:lstStyle/>
          <a:p>
            <a:pPr>
              <a:defRPr sz="1200" b="1">
                <a:latin typeface="Arial" panose="020B0604020202020204" pitchFamily="34" charset="0"/>
                <a:cs typeface="Arial" panose="020B0604020202020204" pitchFamily="34" charset="0"/>
              </a:defRPr>
            </a:pPr>
            <a:endParaRPr lang="en-US"/>
          </a:p>
        </c:txPr>
        <c:crossAx val="88548864"/>
        <c:crosses val="max"/>
        <c:crossBetween val="between"/>
        <c:majorUnit val="385"/>
        <c:minorUnit val="385"/>
      </c:valAx>
      <c:dateAx>
        <c:axId val="88548864"/>
        <c:scaling>
          <c:orientation val="minMax"/>
        </c:scaling>
        <c:delete val="1"/>
        <c:axPos val="b"/>
        <c:numFmt formatCode="mmm\-yy" sourceLinked="1"/>
        <c:majorTickMark val="out"/>
        <c:minorTickMark val="none"/>
        <c:tickLblPos val="nextTo"/>
        <c:crossAx val="88529536"/>
        <c:crosses val="autoZero"/>
        <c:auto val="1"/>
        <c:lblOffset val="100"/>
        <c:baseTimeUnit val="days"/>
      </c:dateAx>
      <c:spPr>
        <a:ln>
          <a:noFill/>
        </a:ln>
      </c:spPr>
    </c:plotArea>
    <c:legend>
      <c:legendPos val="r"/>
      <c:layout>
        <c:manualLayout>
          <c:xMode val="edge"/>
          <c:yMode val="edge"/>
          <c:x val="9.565987325925418E-2"/>
          <c:y val="0.83971045571794778"/>
          <c:w val="0.5887642372346017"/>
          <c:h val="9.0592569640982709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45521601685982E-2"/>
          <c:y val="0.1386188601860075"/>
          <c:w val="0.82753775904460836"/>
          <c:h val="0.80629647272577654"/>
        </c:manualLayout>
      </c:layout>
      <c:areaChart>
        <c:grouping val="standard"/>
        <c:varyColors val="0"/>
        <c:ser>
          <c:idx val="0"/>
          <c:order val="0"/>
          <c:tx>
            <c:v>Alberta BC Delivery Capability</c:v>
          </c:tx>
          <c:spPr>
            <a:solidFill>
              <a:srgbClr val="1F497D">
                <a:lumMod val="40000"/>
                <a:lumOff val="60000"/>
              </a:srgbClr>
            </a:solidFill>
            <a:ln w="12700">
              <a:solidFill>
                <a:srgbClr val="000000"/>
              </a:solidFill>
              <a:prstDash val="solid"/>
            </a:ln>
            <a:effectLst>
              <a:outerShdw dist="35921" dir="2700000" algn="br">
                <a:srgbClr val="000000"/>
              </a:outerShdw>
            </a:effectLst>
          </c:spP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BORDER'!$S$307:$S$672</c:f>
              <c:numCache>
                <c:formatCode>0.00</c:formatCode>
                <c:ptCount val="366"/>
                <c:pt idx="0">
                  <c:v>60</c:v>
                </c:pt>
                <c:pt idx="1">
                  <c:v>60</c:v>
                </c:pt>
                <c:pt idx="2">
                  <c:v>60</c:v>
                </c:pt>
                <c:pt idx="3">
                  <c:v>60</c:v>
                </c:pt>
                <c:pt idx="4">
                  <c:v>60</c:v>
                </c:pt>
                <c:pt idx="5">
                  <c:v>60</c:v>
                </c:pt>
                <c:pt idx="6">
                  <c:v>60</c:v>
                </c:pt>
                <c:pt idx="7">
                  <c:v>60</c:v>
                </c:pt>
                <c:pt idx="8">
                  <c:v>60</c:v>
                </c:pt>
                <c:pt idx="9">
                  <c:v>60</c:v>
                </c:pt>
                <c:pt idx="10">
                  <c:v>60</c:v>
                </c:pt>
                <c:pt idx="11">
                  <c:v>60</c:v>
                </c:pt>
                <c:pt idx="12" formatCode="0">
                  <c:v>42</c:v>
                </c:pt>
                <c:pt idx="13" formatCode="0">
                  <c:v>42</c:v>
                </c:pt>
                <c:pt idx="14" formatCode="0">
                  <c:v>42</c:v>
                </c:pt>
                <c:pt idx="15" formatCode="0">
                  <c:v>42</c:v>
                </c:pt>
                <c:pt idx="16" formatCode="0">
                  <c:v>42</c:v>
                </c:pt>
                <c:pt idx="17" formatCode="0">
                  <c:v>42</c:v>
                </c:pt>
                <c:pt idx="18" formatCode="0">
                  <c:v>42</c:v>
                </c:pt>
                <c:pt idx="19" formatCode="0">
                  <c:v>42</c:v>
                </c:pt>
                <c:pt idx="20" formatCode="0">
                  <c:v>42</c:v>
                </c:pt>
                <c:pt idx="21" formatCode="0">
                  <c:v>42</c:v>
                </c:pt>
                <c:pt idx="22" formatCode="0">
                  <c:v>42</c:v>
                </c:pt>
                <c:pt idx="23" formatCode="0">
                  <c:v>42</c:v>
                </c:pt>
                <c:pt idx="24" formatCode="0">
                  <c:v>42</c:v>
                </c:pt>
                <c:pt idx="25" formatCode="0">
                  <c:v>42</c:v>
                </c:pt>
                <c:pt idx="26" formatCode="0">
                  <c:v>42</c:v>
                </c:pt>
                <c:pt idx="27" formatCode="0">
                  <c:v>42</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60</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60</c:v>
                </c:pt>
                <c:pt idx="92">
                  <c:v>60</c:v>
                </c:pt>
                <c:pt idx="93">
                  <c:v>60</c:v>
                </c:pt>
                <c:pt idx="94">
                  <c:v>60</c:v>
                </c:pt>
                <c:pt idx="95">
                  <c:v>60</c:v>
                </c:pt>
                <c:pt idx="96">
                  <c:v>60</c:v>
                </c:pt>
                <c:pt idx="97">
                  <c:v>60</c:v>
                </c:pt>
                <c:pt idx="98">
                  <c:v>60</c:v>
                </c:pt>
                <c:pt idx="99">
                  <c:v>60</c:v>
                </c:pt>
                <c:pt idx="100">
                  <c:v>60</c:v>
                </c:pt>
                <c:pt idx="101">
                  <c:v>60</c:v>
                </c:pt>
                <c:pt idx="102">
                  <c:v>60</c:v>
                </c:pt>
                <c:pt idx="103">
                  <c:v>60</c:v>
                </c:pt>
                <c:pt idx="104">
                  <c:v>60</c:v>
                </c:pt>
                <c:pt idx="105">
                  <c:v>60</c:v>
                </c:pt>
                <c:pt idx="106">
                  <c:v>60</c:v>
                </c:pt>
                <c:pt idx="107">
                  <c:v>60</c:v>
                </c:pt>
                <c:pt idx="108">
                  <c:v>60</c:v>
                </c:pt>
                <c:pt idx="109">
                  <c:v>60</c:v>
                </c:pt>
                <c:pt idx="110">
                  <c:v>60</c:v>
                </c:pt>
                <c:pt idx="111">
                  <c:v>60</c:v>
                </c:pt>
                <c:pt idx="112">
                  <c:v>60</c:v>
                </c:pt>
                <c:pt idx="113">
                  <c:v>60</c:v>
                </c:pt>
                <c:pt idx="114">
                  <c:v>60</c:v>
                </c:pt>
                <c:pt idx="115">
                  <c:v>60</c:v>
                </c:pt>
                <c:pt idx="116">
                  <c:v>60</c:v>
                </c:pt>
                <c:pt idx="117">
                  <c:v>60</c:v>
                </c:pt>
                <c:pt idx="118">
                  <c:v>60</c:v>
                </c:pt>
                <c:pt idx="119">
                  <c:v>60</c:v>
                </c:pt>
                <c:pt idx="120">
                  <c:v>60</c:v>
                </c:pt>
                <c:pt idx="121">
                  <c:v>60</c:v>
                </c:pt>
                <c:pt idx="122">
                  <c:v>60</c:v>
                </c:pt>
                <c:pt idx="123">
                  <c:v>59.6</c:v>
                </c:pt>
                <c:pt idx="124">
                  <c:v>59.6</c:v>
                </c:pt>
                <c:pt idx="125">
                  <c:v>59.6</c:v>
                </c:pt>
                <c:pt idx="126">
                  <c:v>59.6</c:v>
                </c:pt>
                <c:pt idx="127">
                  <c:v>59.6</c:v>
                </c:pt>
                <c:pt idx="128">
                  <c:v>59.6</c:v>
                </c:pt>
                <c:pt idx="129">
                  <c:v>59.6</c:v>
                </c:pt>
                <c:pt idx="130">
                  <c:v>59.6</c:v>
                </c:pt>
                <c:pt idx="131">
                  <c:v>59.6</c:v>
                </c:pt>
                <c:pt idx="132">
                  <c:v>59.6</c:v>
                </c:pt>
                <c:pt idx="133">
                  <c:v>59.6</c:v>
                </c:pt>
                <c:pt idx="134">
                  <c:v>59.6</c:v>
                </c:pt>
                <c:pt idx="135">
                  <c:v>59.6</c:v>
                </c:pt>
                <c:pt idx="136">
                  <c:v>59.6</c:v>
                </c:pt>
                <c:pt idx="137">
                  <c:v>59.6</c:v>
                </c:pt>
                <c:pt idx="138" formatCode="0">
                  <c:v>55</c:v>
                </c:pt>
                <c:pt idx="139" formatCode="0">
                  <c:v>55</c:v>
                </c:pt>
                <c:pt idx="140" formatCode="0">
                  <c:v>55</c:v>
                </c:pt>
                <c:pt idx="141" formatCode="0">
                  <c:v>55</c:v>
                </c:pt>
                <c:pt idx="142" formatCode="0">
                  <c:v>55</c:v>
                </c:pt>
                <c:pt idx="143">
                  <c:v>59.6</c:v>
                </c:pt>
                <c:pt idx="144">
                  <c:v>59.6</c:v>
                </c:pt>
                <c:pt idx="145">
                  <c:v>59.6</c:v>
                </c:pt>
                <c:pt idx="146">
                  <c:v>59.6</c:v>
                </c:pt>
                <c:pt idx="147">
                  <c:v>59.6</c:v>
                </c:pt>
                <c:pt idx="148">
                  <c:v>59.6</c:v>
                </c:pt>
                <c:pt idx="149">
                  <c:v>59.6</c:v>
                </c:pt>
                <c:pt idx="150">
                  <c:v>59.6</c:v>
                </c:pt>
                <c:pt idx="151">
                  <c:v>59.6</c:v>
                </c:pt>
                <c:pt idx="152">
                  <c:v>59.6</c:v>
                </c:pt>
                <c:pt idx="153">
                  <c:v>59</c:v>
                </c:pt>
                <c:pt idx="154">
                  <c:v>59</c:v>
                </c:pt>
                <c:pt idx="155">
                  <c:v>59</c:v>
                </c:pt>
                <c:pt idx="156">
                  <c:v>59</c:v>
                </c:pt>
                <c:pt idx="157">
                  <c:v>59</c:v>
                </c:pt>
                <c:pt idx="158" formatCode="0">
                  <c:v>60</c:v>
                </c:pt>
                <c:pt idx="159" formatCode="0">
                  <c:v>60</c:v>
                </c:pt>
                <c:pt idx="160" formatCode="0">
                  <c:v>60</c:v>
                </c:pt>
                <c:pt idx="161" formatCode="0">
                  <c:v>60</c:v>
                </c:pt>
                <c:pt idx="162" formatCode="0">
                  <c:v>60</c:v>
                </c:pt>
                <c:pt idx="163" formatCode="0">
                  <c:v>60</c:v>
                </c:pt>
                <c:pt idx="164">
                  <c:v>59</c:v>
                </c:pt>
                <c:pt idx="165">
                  <c:v>59</c:v>
                </c:pt>
                <c:pt idx="166">
                  <c:v>59</c:v>
                </c:pt>
                <c:pt idx="167">
                  <c:v>59</c:v>
                </c:pt>
                <c:pt idx="168">
                  <c:v>59</c:v>
                </c:pt>
                <c:pt idx="169">
                  <c:v>59</c:v>
                </c:pt>
                <c:pt idx="170">
                  <c:v>59</c:v>
                </c:pt>
                <c:pt idx="171">
                  <c:v>59</c:v>
                </c:pt>
                <c:pt idx="172">
                  <c:v>59</c:v>
                </c:pt>
                <c:pt idx="173">
                  <c:v>59</c:v>
                </c:pt>
                <c:pt idx="174">
                  <c:v>59</c:v>
                </c:pt>
                <c:pt idx="175">
                  <c:v>59</c:v>
                </c:pt>
                <c:pt idx="176">
                  <c:v>59</c:v>
                </c:pt>
                <c:pt idx="177">
                  <c:v>59</c:v>
                </c:pt>
                <c:pt idx="178">
                  <c:v>59</c:v>
                </c:pt>
                <c:pt idx="179">
                  <c:v>59</c:v>
                </c:pt>
                <c:pt idx="180">
                  <c:v>59</c:v>
                </c:pt>
                <c:pt idx="181">
                  <c:v>59</c:v>
                </c:pt>
                <c:pt idx="182">
                  <c:v>59</c:v>
                </c:pt>
                <c:pt idx="183">
                  <c:v>59</c:v>
                </c:pt>
                <c:pt idx="184">
                  <c:v>58</c:v>
                </c:pt>
                <c:pt idx="185">
                  <c:v>58</c:v>
                </c:pt>
                <c:pt idx="186">
                  <c:v>58</c:v>
                </c:pt>
                <c:pt idx="187">
                  <c:v>58</c:v>
                </c:pt>
                <c:pt idx="188">
                  <c:v>58</c:v>
                </c:pt>
                <c:pt idx="189">
                  <c:v>58</c:v>
                </c:pt>
                <c:pt idx="190">
                  <c:v>58</c:v>
                </c:pt>
                <c:pt idx="191">
                  <c:v>58</c:v>
                </c:pt>
                <c:pt idx="192">
                  <c:v>58</c:v>
                </c:pt>
                <c:pt idx="193">
                  <c:v>58</c:v>
                </c:pt>
                <c:pt idx="194">
                  <c:v>58</c:v>
                </c:pt>
                <c:pt idx="195">
                  <c:v>58</c:v>
                </c:pt>
                <c:pt idx="196">
                  <c:v>58</c:v>
                </c:pt>
                <c:pt idx="197">
                  <c:v>58</c:v>
                </c:pt>
                <c:pt idx="198">
                  <c:v>58</c:v>
                </c:pt>
                <c:pt idx="199">
                  <c:v>58</c:v>
                </c:pt>
                <c:pt idx="200">
                  <c:v>58</c:v>
                </c:pt>
                <c:pt idx="201">
                  <c:v>58</c:v>
                </c:pt>
                <c:pt idx="202">
                  <c:v>58</c:v>
                </c:pt>
                <c:pt idx="203">
                  <c:v>58</c:v>
                </c:pt>
                <c:pt idx="204">
                  <c:v>58</c:v>
                </c:pt>
                <c:pt idx="205">
                  <c:v>58</c:v>
                </c:pt>
                <c:pt idx="206">
                  <c:v>58</c:v>
                </c:pt>
                <c:pt idx="207">
                  <c:v>58</c:v>
                </c:pt>
                <c:pt idx="208">
                  <c:v>58</c:v>
                </c:pt>
                <c:pt idx="209">
                  <c:v>58</c:v>
                </c:pt>
                <c:pt idx="210">
                  <c:v>58</c:v>
                </c:pt>
                <c:pt idx="211">
                  <c:v>58</c:v>
                </c:pt>
                <c:pt idx="212">
                  <c:v>58</c:v>
                </c:pt>
                <c:pt idx="213">
                  <c:v>58</c:v>
                </c:pt>
                <c:pt idx="214">
                  <c:v>58</c:v>
                </c:pt>
                <c:pt idx="215">
                  <c:v>59</c:v>
                </c:pt>
                <c:pt idx="216">
                  <c:v>59</c:v>
                </c:pt>
                <c:pt idx="217">
                  <c:v>59</c:v>
                </c:pt>
                <c:pt idx="218">
                  <c:v>59</c:v>
                </c:pt>
                <c:pt idx="219">
                  <c:v>59</c:v>
                </c:pt>
                <c:pt idx="220">
                  <c:v>59</c:v>
                </c:pt>
                <c:pt idx="221">
                  <c:v>59</c:v>
                </c:pt>
                <c:pt idx="222">
                  <c:v>59</c:v>
                </c:pt>
                <c:pt idx="223">
                  <c:v>59</c:v>
                </c:pt>
                <c:pt idx="224">
                  <c:v>59</c:v>
                </c:pt>
                <c:pt idx="225">
                  <c:v>59</c:v>
                </c:pt>
                <c:pt idx="226">
                  <c:v>59</c:v>
                </c:pt>
                <c:pt idx="227">
                  <c:v>59</c:v>
                </c:pt>
                <c:pt idx="228">
                  <c:v>59</c:v>
                </c:pt>
                <c:pt idx="229">
                  <c:v>59</c:v>
                </c:pt>
                <c:pt idx="230">
                  <c:v>59</c:v>
                </c:pt>
                <c:pt idx="231">
                  <c:v>59</c:v>
                </c:pt>
                <c:pt idx="232">
                  <c:v>59</c:v>
                </c:pt>
                <c:pt idx="233">
                  <c:v>59</c:v>
                </c:pt>
                <c:pt idx="234">
                  <c:v>59</c:v>
                </c:pt>
                <c:pt idx="235">
                  <c:v>59</c:v>
                </c:pt>
                <c:pt idx="236">
                  <c:v>59</c:v>
                </c:pt>
                <c:pt idx="237">
                  <c:v>59</c:v>
                </c:pt>
                <c:pt idx="238">
                  <c:v>59</c:v>
                </c:pt>
                <c:pt idx="239">
                  <c:v>59</c:v>
                </c:pt>
                <c:pt idx="240">
                  <c:v>59</c:v>
                </c:pt>
                <c:pt idx="241">
                  <c:v>59</c:v>
                </c:pt>
                <c:pt idx="242">
                  <c:v>59</c:v>
                </c:pt>
                <c:pt idx="243">
                  <c:v>59</c:v>
                </c:pt>
                <c:pt idx="244">
                  <c:v>59</c:v>
                </c:pt>
                <c:pt idx="245">
                  <c:v>59</c:v>
                </c:pt>
                <c:pt idx="246">
                  <c:v>59</c:v>
                </c:pt>
                <c:pt idx="247">
                  <c:v>59</c:v>
                </c:pt>
                <c:pt idx="248">
                  <c:v>59</c:v>
                </c:pt>
                <c:pt idx="249">
                  <c:v>59</c:v>
                </c:pt>
                <c:pt idx="250">
                  <c:v>59</c:v>
                </c:pt>
                <c:pt idx="251">
                  <c:v>59</c:v>
                </c:pt>
                <c:pt idx="252">
                  <c:v>59</c:v>
                </c:pt>
                <c:pt idx="253">
                  <c:v>59</c:v>
                </c:pt>
                <c:pt idx="254">
                  <c:v>59</c:v>
                </c:pt>
                <c:pt idx="255">
                  <c:v>59</c:v>
                </c:pt>
                <c:pt idx="256">
                  <c:v>59</c:v>
                </c:pt>
                <c:pt idx="257">
                  <c:v>59</c:v>
                </c:pt>
                <c:pt idx="258">
                  <c:v>59</c:v>
                </c:pt>
                <c:pt idx="259">
                  <c:v>59</c:v>
                </c:pt>
                <c:pt idx="260">
                  <c:v>59</c:v>
                </c:pt>
                <c:pt idx="261">
                  <c:v>59</c:v>
                </c:pt>
                <c:pt idx="262">
                  <c:v>59</c:v>
                </c:pt>
                <c:pt idx="263">
                  <c:v>59</c:v>
                </c:pt>
                <c:pt idx="264">
                  <c:v>59</c:v>
                </c:pt>
                <c:pt idx="265">
                  <c:v>59</c:v>
                </c:pt>
                <c:pt idx="266">
                  <c:v>59</c:v>
                </c:pt>
                <c:pt idx="267">
                  <c:v>59</c:v>
                </c:pt>
                <c:pt idx="268">
                  <c:v>59</c:v>
                </c:pt>
                <c:pt idx="269">
                  <c:v>59</c:v>
                </c:pt>
                <c:pt idx="270">
                  <c:v>59</c:v>
                </c:pt>
                <c:pt idx="271">
                  <c:v>59</c:v>
                </c:pt>
                <c:pt idx="272">
                  <c:v>59</c:v>
                </c:pt>
                <c:pt idx="273">
                  <c:v>59</c:v>
                </c:pt>
                <c:pt idx="274">
                  <c:v>59</c:v>
                </c:pt>
                <c:pt idx="275">
                  <c:v>60</c:v>
                </c:pt>
                <c:pt idx="276">
                  <c:v>60</c:v>
                </c:pt>
                <c:pt idx="277">
                  <c:v>60</c:v>
                </c:pt>
                <c:pt idx="278">
                  <c:v>60</c:v>
                </c:pt>
                <c:pt idx="279">
                  <c:v>60</c:v>
                </c:pt>
                <c:pt idx="280">
                  <c:v>60</c:v>
                </c:pt>
                <c:pt idx="281">
                  <c:v>60</c:v>
                </c:pt>
                <c:pt idx="282">
                  <c:v>60</c:v>
                </c:pt>
                <c:pt idx="283">
                  <c:v>60</c:v>
                </c:pt>
                <c:pt idx="284">
                  <c:v>60</c:v>
                </c:pt>
                <c:pt idx="285" formatCode="0">
                  <c:v>50</c:v>
                </c:pt>
                <c:pt idx="286" formatCode="0">
                  <c:v>50</c:v>
                </c:pt>
                <c:pt idx="287" formatCode="0">
                  <c:v>50</c:v>
                </c:pt>
                <c:pt idx="288">
                  <c:v>60</c:v>
                </c:pt>
                <c:pt idx="289">
                  <c:v>60</c:v>
                </c:pt>
                <c:pt idx="290">
                  <c:v>60</c:v>
                </c:pt>
                <c:pt idx="291">
                  <c:v>60</c:v>
                </c:pt>
                <c:pt idx="292">
                  <c:v>60</c:v>
                </c:pt>
                <c:pt idx="293">
                  <c:v>60</c:v>
                </c:pt>
                <c:pt idx="294">
                  <c:v>60</c:v>
                </c:pt>
                <c:pt idx="295">
                  <c:v>60</c:v>
                </c:pt>
                <c:pt idx="296">
                  <c:v>60</c:v>
                </c:pt>
                <c:pt idx="297">
                  <c:v>60</c:v>
                </c:pt>
                <c:pt idx="298">
                  <c:v>60</c:v>
                </c:pt>
                <c:pt idx="299">
                  <c:v>60</c:v>
                </c:pt>
                <c:pt idx="300">
                  <c:v>60</c:v>
                </c:pt>
                <c:pt idx="301">
                  <c:v>60</c:v>
                </c:pt>
                <c:pt idx="302">
                  <c:v>60</c:v>
                </c:pt>
                <c:pt idx="303">
                  <c:v>60</c:v>
                </c:pt>
                <c:pt idx="304">
                  <c:v>60</c:v>
                </c:pt>
                <c:pt idx="305">
                  <c:v>59</c:v>
                </c:pt>
                <c:pt idx="306">
                  <c:v>59</c:v>
                </c:pt>
                <c:pt idx="307">
                  <c:v>59</c:v>
                </c:pt>
                <c:pt idx="308">
                  <c:v>59</c:v>
                </c:pt>
                <c:pt idx="309">
                  <c:v>59</c:v>
                </c:pt>
                <c:pt idx="310">
                  <c:v>59</c:v>
                </c:pt>
                <c:pt idx="311">
                  <c:v>59</c:v>
                </c:pt>
                <c:pt idx="312">
                  <c:v>59</c:v>
                </c:pt>
                <c:pt idx="313">
                  <c:v>59</c:v>
                </c:pt>
                <c:pt idx="314">
                  <c:v>59</c:v>
                </c:pt>
                <c:pt idx="315">
                  <c:v>59</c:v>
                </c:pt>
                <c:pt idx="316">
                  <c:v>59</c:v>
                </c:pt>
                <c:pt idx="317">
                  <c:v>59</c:v>
                </c:pt>
                <c:pt idx="318">
                  <c:v>59</c:v>
                </c:pt>
                <c:pt idx="319">
                  <c:v>59</c:v>
                </c:pt>
                <c:pt idx="320" formatCode="0">
                  <c:v>50</c:v>
                </c:pt>
                <c:pt idx="321" formatCode="0">
                  <c:v>50</c:v>
                </c:pt>
                <c:pt idx="322" formatCode="0">
                  <c:v>50</c:v>
                </c:pt>
                <c:pt idx="323">
                  <c:v>59</c:v>
                </c:pt>
                <c:pt idx="324">
                  <c:v>59</c:v>
                </c:pt>
                <c:pt idx="325">
                  <c:v>59</c:v>
                </c:pt>
                <c:pt idx="326">
                  <c:v>59</c:v>
                </c:pt>
                <c:pt idx="327">
                  <c:v>59</c:v>
                </c:pt>
                <c:pt idx="328">
                  <c:v>59</c:v>
                </c:pt>
                <c:pt idx="329">
                  <c:v>59</c:v>
                </c:pt>
                <c:pt idx="330">
                  <c:v>59</c:v>
                </c:pt>
                <c:pt idx="331">
                  <c:v>59</c:v>
                </c:pt>
                <c:pt idx="332">
                  <c:v>59</c:v>
                </c:pt>
                <c:pt idx="333">
                  <c:v>59</c:v>
                </c:pt>
                <c:pt idx="334">
                  <c:v>59</c:v>
                </c:pt>
                <c:pt idx="335">
                  <c:v>59</c:v>
                </c:pt>
                <c:pt idx="336">
                  <c:v>58</c:v>
                </c:pt>
                <c:pt idx="337">
                  <c:v>58</c:v>
                </c:pt>
                <c:pt idx="338">
                  <c:v>58</c:v>
                </c:pt>
                <c:pt idx="339">
                  <c:v>58</c:v>
                </c:pt>
                <c:pt idx="340">
                  <c:v>58</c:v>
                </c:pt>
                <c:pt idx="341">
                  <c:v>58</c:v>
                </c:pt>
                <c:pt idx="342">
                  <c:v>58</c:v>
                </c:pt>
                <c:pt idx="343">
                  <c:v>58</c:v>
                </c:pt>
                <c:pt idx="344">
                  <c:v>58</c:v>
                </c:pt>
                <c:pt idx="345">
                  <c:v>58</c:v>
                </c:pt>
                <c:pt idx="346">
                  <c:v>58</c:v>
                </c:pt>
                <c:pt idx="347">
                  <c:v>58</c:v>
                </c:pt>
                <c:pt idx="348">
                  <c:v>58</c:v>
                </c:pt>
                <c:pt idx="349">
                  <c:v>58</c:v>
                </c:pt>
                <c:pt idx="350">
                  <c:v>58</c:v>
                </c:pt>
                <c:pt idx="351">
                  <c:v>58</c:v>
                </c:pt>
                <c:pt idx="352">
                  <c:v>58</c:v>
                </c:pt>
                <c:pt idx="353">
                  <c:v>58</c:v>
                </c:pt>
                <c:pt idx="354">
                  <c:v>58</c:v>
                </c:pt>
                <c:pt idx="355">
                  <c:v>58</c:v>
                </c:pt>
                <c:pt idx="356">
                  <c:v>58</c:v>
                </c:pt>
                <c:pt idx="357">
                  <c:v>58</c:v>
                </c:pt>
                <c:pt idx="358">
                  <c:v>58</c:v>
                </c:pt>
                <c:pt idx="359">
                  <c:v>58</c:v>
                </c:pt>
                <c:pt idx="360">
                  <c:v>58</c:v>
                </c:pt>
                <c:pt idx="361">
                  <c:v>58</c:v>
                </c:pt>
                <c:pt idx="362">
                  <c:v>58</c:v>
                </c:pt>
                <c:pt idx="363">
                  <c:v>58</c:v>
                </c:pt>
                <c:pt idx="364">
                  <c:v>58</c:v>
                </c:pt>
                <c:pt idx="365">
                  <c:v>58</c:v>
                </c:pt>
              </c:numCache>
            </c:numRef>
          </c:val>
        </c:ser>
        <c:dLbls>
          <c:showLegendKey val="0"/>
          <c:showVal val="0"/>
          <c:showCatName val="0"/>
          <c:showSerName val="0"/>
          <c:showPercent val="0"/>
          <c:showBubbleSize val="0"/>
        </c:dLbls>
        <c:axId val="100329728"/>
        <c:axId val="101249024"/>
      </c:areaChart>
      <c:lineChart>
        <c:grouping val="standard"/>
        <c:varyColors val="0"/>
        <c:ser>
          <c:idx val="1"/>
          <c:order val="2"/>
          <c:tx>
            <c:v>2015 Actual Flow</c:v>
          </c:tx>
          <c:spPr>
            <a:ln w="19050">
              <a:solidFill>
                <a:schemeClr val="tx1"/>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BORDER'!$AN$307:$AN$672</c:f>
              <c:numCache>
                <c:formatCode>0.0</c:formatCode>
                <c:ptCount val="366"/>
                <c:pt idx="0">
                  <c:v>56.4</c:v>
                </c:pt>
                <c:pt idx="1">
                  <c:v>53.4</c:v>
                </c:pt>
                <c:pt idx="2">
                  <c:v>56.4</c:v>
                </c:pt>
                <c:pt idx="3">
                  <c:v>55.9</c:v>
                </c:pt>
                <c:pt idx="4">
                  <c:v>55.2</c:v>
                </c:pt>
                <c:pt idx="5">
                  <c:v>54.8</c:v>
                </c:pt>
                <c:pt idx="6">
                  <c:v>53.3</c:v>
                </c:pt>
                <c:pt idx="7">
                  <c:v>56.2</c:v>
                </c:pt>
                <c:pt idx="8">
                  <c:v>55.4</c:v>
                </c:pt>
                <c:pt idx="9">
                  <c:v>52.9</c:v>
                </c:pt>
                <c:pt idx="10">
                  <c:v>49.9</c:v>
                </c:pt>
                <c:pt idx="11">
                  <c:v>54.4</c:v>
                </c:pt>
                <c:pt idx="12">
                  <c:v>52.9</c:v>
                </c:pt>
                <c:pt idx="13">
                  <c:v>46.8</c:v>
                </c:pt>
                <c:pt idx="14">
                  <c:v>42.1</c:v>
                </c:pt>
                <c:pt idx="15">
                  <c:v>41.9</c:v>
                </c:pt>
                <c:pt idx="16">
                  <c:v>42.5</c:v>
                </c:pt>
                <c:pt idx="17">
                  <c:v>42.1</c:v>
                </c:pt>
                <c:pt idx="18">
                  <c:v>41.8</c:v>
                </c:pt>
                <c:pt idx="19">
                  <c:v>41.5</c:v>
                </c:pt>
                <c:pt idx="20">
                  <c:v>41.5</c:v>
                </c:pt>
                <c:pt idx="21">
                  <c:v>42.7</c:v>
                </c:pt>
                <c:pt idx="22">
                  <c:v>42.2</c:v>
                </c:pt>
                <c:pt idx="23">
                  <c:v>42.387447545613597</c:v>
                </c:pt>
                <c:pt idx="24">
                  <c:v>42.1720834465943</c:v>
                </c:pt>
                <c:pt idx="25">
                  <c:v>42.619195939599898</c:v>
                </c:pt>
                <c:pt idx="26">
                  <c:v>42.747973539452801</c:v>
                </c:pt>
                <c:pt idx="27">
                  <c:v>42.098468307951698</c:v>
                </c:pt>
                <c:pt idx="28">
                  <c:v>44.258257133841397</c:v>
                </c:pt>
                <c:pt idx="29">
                  <c:v>46.029676710093504</c:v>
                </c:pt>
                <c:pt idx="30">
                  <c:v>51.619590765765096</c:v>
                </c:pt>
                <c:pt idx="31">
                  <c:v>53.427845277209599</c:v>
                </c:pt>
                <c:pt idx="32">
                  <c:v>56.459672955038897</c:v>
                </c:pt>
                <c:pt idx="33">
                  <c:v>55.831214727899699</c:v>
                </c:pt>
                <c:pt idx="34">
                  <c:v>59.177636440750099</c:v>
                </c:pt>
                <c:pt idx="35">
                  <c:v>57.156705969236697</c:v>
                </c:pt>
                <c:pt idx="36">
                  <c:v>56.058281509213998</c:v>
                </c:pt>
                <c:pt idx="37">
                  <c:v>56.325333380920497</c:v>
                </c:pt>
                <c:pt idx="38">
                  <c:v>56.356746829935503</c:v>
                </c:pt>
                <c:pt idx="39">
                  <c:v>55.251073739116102</c:v>
                </c:pt>
                <c:pt idx="40">
                  <c:v>55.191551634203499</c:v>
                </c:pt>
                <c:pt idx="41">
                  <c:v>54.464284331205299</c:v>
                </c:pt>
                <c:pt idx="42">
                  <c:v>53.834008002653796</c:v>
                </c:pt>
                <c:pt idx="43">
                  <c:v>55.320061482956802</c:v>
                </c:pt>
                <c:pt idx="44">
                  <c:v>55.4115254827855</c:v>
                </c:pt>
                <c:pt idx="45">
                  <c:v>55.5251206268441</c:v>
                </c:pt>
                <c:pt idx="46">
                  <c:v>53.037732772240901</c:v>
                </c:pt>
                <c:pt idx="47">
                  <c:v>52.9242778800335</c:v>
                </c:pt>
                <c:pt idx="48">
                  <c:v>52.190724023713898</c:v>
                </c:pt>
                <c:pt idx="49">
                  <c:v>51.804510247212797</c:v>
                </c:pt>
                <c:pt idx="50">
                  <c:v>51.294106714504601</c:v>
                </c:pt>
                <c:pt idx="51">
                  <c:v>50.9</c:v>
                </c:pt>
                <c:pt idx="52">
                  <c:v>51</c:v>
                </c:pt>
                <c:pt idx="53">
                  <c:v>51.5</c:v>
                </c:pt>
                <c:pt idx="54">
                  <c:v>49.3</c:v>
                </c:pt>
                <c:pt idx="55">
                  <c:v>52.2</c:v>
                </c:pt>
                <c:pt idx="56">
                  <c:v>55.8</c:v>
                </c:pt>
                <c:pt idx="57">
                  <c:v>56.4</c:v>
                </c:pt>
                <c:pt idx="58">
                  <c:v>56.5</c:v>
                </c:pt>
                <c:pt idx="59">
                  <c:v>57</c:v>
                </c:pt>
                <c:pt idx="60">
                  <c:v>53.6</c:v>
                </c:pt>
                <c:pt idx="61">
                  <c:v>53.6</c:v>
                </c:pt>
                <c:pt idx="62">
                  <c:v>53.9</c:v>
                </c:pt>
                <c:pt idx="63">
                  <c:v>54.4</c:v>
                </c:pt>
                <c:pt idx="64">
                  <c:v>54.5</c:v>
                </c:pt>
                <c:pt idx="65">
                  <c:v>55.2</c:v>
                </c:pt>
                <c:pt idx="66">
                  <c:v>56.3</c:v>
                </c:pt>
                <c:pt idx="67">
                  <c:v>55.3</c:v>
                </c:pt>
                <c:pt idx="68">
                  <c:v>54.7</c:v>
                </c:pt>
                <c:pt idx="69">
                  <c:v>54.8</c:v>
                </c:pt>
                <c:pt idx="70">
                  <c:v>54.9</c:v>
                </c:pt>
                <c:pt idx="71">
                  <c:v>53.9</c:v>
                </c:pt>
                <c:pt idx="72">
                  <c:v>50.5</c:v>
                </c:pt>
                <c:pt idx="73">
                  <c:v>50.8</c:v>
                </c:pt>
                <c:pt idx="74">
                  <c:v>49.3</c:v>
                </c:pt>
                <c:pt idx="75">
                  <c:v>51.5</c:v>
                </c:pt>
                <c:pt idx="76">
                  <c:v>42.8</c:v>
                </c:pt>
                <c:pt idx="77">
                  <c:v>52.6</c:v>
                </c:pt>
                <c:pt idx="78">
                  <c:v>43.7</c:v>
                </c:pt>
                <c:pt idx="79">
                  <c:v>46.1</c:v>
                </c:pt>
                <c:pt idx="80">
                  <c:v>41.3</c:v>
                </c:pt>
                <c:pt idx="81">
                  <c:v>54.1</c:v>
                </c:pt>
                <c:pt idx="82">
                  <c:v>53.3</c:v>
                </c:pt>
                <c:pt idx="83">
                  <c:v>53.6</c:v>
                </c:pt>
                <c:pt idx="84">
                  <c:v>55.1</c:v>
                </c:pt>
                <c:pt idx="85">
                  <c:v>55.1</c:v>
                </c:pt>
                <c:pt idx="86">
                  <c:v>56.2</c:v>
                </c:pt>
                <c:pt idx="87">
                  <c:v>55.3</c:v>
                </c:pt>
                <c:pt idx="88">
                  <c:v>55.2</c:v>
                </c:pt>
                <c:pt idx="89">
                  <c:v>55.3324729529972</c:v>
                </c:pt>
                <c:pt idx="90">
                  <c:v>55.375649191302998</c:v>
                </c:pt>
                <c:pt idx="91">
                  <c:v>55.605414550669302</c:v>
                </c:pt>
                <c:pt idx="92">
                  <c:v>55.574948019545701</c:v>
                </c:pt>
                <c:pt idx="93">
                  <c:v>54.174726745352302</c:v>
                </c:pt>
                <c:pt idx="94">
                  <c:v>54.2890016248137</c:v>
                </c:pt>
                <c:pt idx="95">
                  <c:v>50.6596624229322</c:v>
                </c:pt>
                <c:pt idx="96">
                  <c:v>50.172337894416103</c:v>
                </c:pt>
                <c:pt idx="97">
                  <c:v>50.498260861878002</c:v>
                </c:pt>
                <c:pt idx="98">
                  <c:v>53.723957080093399</c:v>
                </c:pt>
                <c:pt idx="99">
                  <c:v>54.065970965008603</c:v>
                </c:pt>
                <c:pt idx="100">
                  <c:v>54.549798245684599</c:v>
                </c:pt>
                <c:pt idx="101">
                  <c:v>54.351979731101999</c:v>
                </c:pt>
                <c:pt idx="102">
                  <c:v>54.651407585344202</c:v>
                </c:pt>
                <c:pt idx="103">
                  <c:v>53.498841391033601</c:v>
                </c:pt>
                <c:pt idx="104">
                  <c:v>54.469541306483897</c:v>
                </c:pt>
                <c:pt idx="105">
                  <c:v>52.883862807287102</c:v>
                </c:pt>
                <c:pt idx="106">
                  <c:v>57.435683619753803</c:v>
                </c:pt>
                <c:pt idx="107">
                  <c:v>50.586525155008502</c:v>
                </c:pt>
                <c:pt idx="108">
                  <c:v>52.575702743204999</c:v>
                </c:pt>
                <c:pt idx="109">
                  <c:v>50.684317425486398</c:v>
                </c:pt>
                <c:pt idx="110">
                  <c:v>53.014828934522299</c:v>
                </c:pt>
                <c:pt idx="111">
                  <c:v>54.996802914560497</c:v>
                </c:pt>
                <c:pt idx="112">
                  <c:v>52.768653763435502</c:v>
                </c:pt>
                <c:pt idx="113">
                  <c:v>52.295864465585403</c:v>
                </c:pt>
                <c:pt idx="114">
                  <c:v>52.775407470155599</c:v>
                </c:pt>
                <c:pt idx="115">
                  <c:v>52.644607532725203</c:v>
                </c:pt>
                <c:pt idx="116">
                  <c:v>50.809998076580101</c:v>
                </c:pt>
                <c:pt idx="117">
                  <c:v>51.122054613585803</c:v>
                </c:pt>
                <c:pt idx="118">
                  <c:v>51.893237311751697</c:v>
                </c:pt>
                <c:pt idx="119">
                  <c:v>53.601695735256605</c:v>
                </c:pt>
                <c:pt idx="120">
                  <c:v>49.945743967856302</c:v>
                </c:pt>
                <c:pt idx="121">
                  <c:v>50.724576724191799</c:v>
                </c:pt>
                <c:pt idx="122">
                  <c:v>48.990460587451999</c:v>
                </c:pt>
                <c:pt idx="123">
                  <c:v>48.915342490460404</c:v>
                </c:pt>
                <c:pt idx="124">
                  <c:v>43.073053830645499</c:v>
                </c:pt>
                <c:pt idx="125">
                  <c:v>42.042444081149604</c:v>
                </c:pt>
                <c:pt idx="126">
                  <c:v>45.5613543965883</c:v>
                </c:pt>
                <c:pt idx="127">
                  <c:v>51.847793998547701</c:v>
                </c:pt>
                <c:pt idx="128">
                  <c:v>48.588716752390901</c:v>
                </c:pt>
                <c:pt idx="129">
                  <c:v>51.915797265613101</c:v>
                </c:pt>
                <c:pt idx="130">
                  <c:v>51.714314566272698</c:v>
                </c:pt>
                <c:pt idx="131">
                  <c:v>51.7439842117601</c:v>
                </c:pt>
                <c:pt idx="132">
                  <c:v>51.982542785829402</c:v>
                </c:pt>
                <c:pt idx="133">
                  <c:v>53.824278751005302</c:v>
                </c:pt>
                <c:pt idx="134">
                  <c:v>53.527537309517001</c:v>
                </c:pt>
                <c:pt idx="135">
                  <c:v>53.471693672006396</c:v>
                </c:pt>
                <c:pt idx="136">
                  <c:v>51.920552086565898</c:v>
                </c:pt>
                <c:pt idx="137">
                  <c:v>51.563877295125295</c:v>
                </c:pt>
                <c:pt idx="138">
                  <c:v>51.3972767374052</c:v>
                </c:pt>
                <c:pt idx="139">
                  <c:v>52.112981051808397</c:v>
                </c:pt>
                <c:pt idx="140">
                  <c:v>50.671610259547997</c:v>
                </c:pt>
                <c:pt idx="141">
                  <c:v>49.866550769682696</c:v>
                </c:pt>
                <c:pt idx="142">
                  <c:v>48.265741793428703</c:v>
                </c:pt>
                <c:pt idx="143">
                  <c:v>56.760389733967997</c:v>
                </c:pt>
                <c:pt idx="144">
                  <c:v>57.899839589416501</c:v>
                </c:pt>
                <c:pt idx="145">
                  <c:v>56.755500032949904</c:v>
                </c:pt>
                <c:pt idx="146">
                  <c:v>58.768184293631002</c:v>
                </c:pt>
                <c:pt idx="147">
                  <c:v>57.201057370825801</c:v>
                </c:pt>
                <c:pt idx="148">
                  <c:v>56.966584452454299</c:v>
                </c:pt>
                <c:pt idx="149">
                  <c:v>55.073937795247701</c:v>
                </c:pt>
                <c:pt idx="150">
                  <c:v>57.675202811895304</c:v>
                </c:pt>
                <c:pt idx="151">
                  <c:v>57.573122561287896</c:v>
                </c:pt>
                <c:pt idx="152">
                  <c:v>55.086303168249394</c:v>
                </c:pt>
                <c:pt idx="153">
                  <c:v>53.341591161480103</c:v>
                </c:pt>
                <c:pt idx="154">
                  <c:v>54.0342458679063</c:v>
                </c:pt>
                <c:pt idx="155">
                  <c:v>56.430357761177703</c:v>
                </c:pt>
                <c:pt idx="156">
                  <c:v>57.713340198732702</c:v>
                </c:pt>
                <c:pt idx="157">
                  <c:v>56.993358312559103</c:v>
                </c:pt>
                <c:pt idx="158">
                  <c:v>57.045081594991899</c:v>
                </c:pt>
                <c:pt idx="159">
                  <c:v>57.388412042716503</c:v>
                </c:pt>
                <c:pt idx="160">
                  <c:v>56.636363233462099</c:v>
                </c:pt>
                <c:pt idx="161">
                  <c:v>52.275081871882598</c:v>
                </c:pt>
                <c:pt idx="162">
                  <c:v>55.629978873306399</c:v>
                </c:pt>
                <c:pt idx="163">
                  <c:v>55.014355357070002</c:v>
                </c:pt>
                <c:pt idx="164">
                  <c:v>55.800570259975295</c:v>
                </c:pt>
              </c:numCache>
            </c:numRef>
          </c:val>
          <c:smooth val="1"/>
        </c:ser>
        <c:ser>
          <c:idx val="4"/>
          <c:order val="3"/>
          <c:tx>
            <c:v>2014/15 Historical Flow</c:v>
          </c:tx>
          <c:spPr>
            <a:ln w="19050">
              <a:solidFill>
                <a:schemeClr val="bg1">
                  <a:lumMod val="50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BORDER'!$O$307:$O$672</c:f>
              <c:numCache>
                <c:formatCode>0.0</c:formatCode>
                <c:ptCount val="366"/>
                <c:pt idx="0">
                  <c:v>41</c:v>
                </c:pt>
                <c:pt idx="1">
                  <c:v>42</c:v>
                </c:pt>
                <c:pt idx="2">
                  <c:v>40</c:v>
                </c:pt>
                <c:pt idx="3">
                  <c:v>40</c:v>
                </c:pt>
                <c:pt idx="4">
                  <c:v>37</c:v>
                </c:pt>
                <c:pt idx="5">
                  <c:v>37</c:v>
                </c:pt>
                <c:pt idx="6">
                  <c:v>32</c:v>
                </c:pt>
                <c:pt idx="7">
                  <c:v>43</c:v>
                </c:pt>
                <c:pt idx="8">
                  <c:v>45</c:v>
                </c:pt>
                <c:pt idx="9">
                  <c:v>43</c:v>
                </c:pt>
                <c:pt idx="10">
                  <c:v>39</c:v>
                </c:pt>
                <c:pt idx="11">
                  <c:v>40</c:v>
                </c:pt>
                <c:pt idx="12">
                  <c:v>42</c:v>
                </c:pt>
                <c:pt idx="13">
                  <c:v>41</c:v>
                </c:pt>
                <c:pt idx="14">
                  <c:v>42</c:v>
                </c:pt>
                <c:pt idx="15">
                  <c:v>40</c:v>
                </c:pt>
                <c:pt idx="16">
                  <c:v>40</c:v>
                </c:pt>
                <c:pt idx="17">
                  <c:v>37</c:v>
                </c:pt>
                <c:pt idx="18">
                  <c:v>38</c:v>
                </c:pt>
                <c:pt idx="19">
                  <c:v>36</c:v>
                </c:pt>
                <c:pt idx="20">
                  <c:v>36</c:v>
                </c:pt>
                <c:pt idx="21">
                  <c:v>36</c:v>
                </c:pt>
                <c:pt idx="22">
                  <c:v>39</c:v>
                </c:pt>
                <c:pt idx="23">
                  <c:v>41</c:v>
                </c:pt>
                <c:pt idx="24">
                  <c:v>43</c:v>
                </c:pt>
                <c:pt idx="25">
                  <c:v>42</c:v>
                </c:pt>
                <c:pt idx="26">
                  <c:v>40</c:v>
                </c:pt>
                <c:pt idx="27">
                  <c:v>43</c:v>
                </c:pt>
                <c:pt idx="28">
                  <c:v>41</c:v>
                </c:pt>
                <c:pt idx="29">
                  <c:v>43</c:v>
                </c:pt>
                <c:pt idx="30">
                  <c:v>44</c:v>
                </c:pt>
                <c:pt idx="31">
                  <c:v>48</c:v>
                </c:pt>
                <c:pt idx="32">
                  <c:v>49</c:v>
                </c:pt>
                <c:pt idx="33">
                  <c:v>50</c:v>
                </c:pt>
                <c:pt idx="34">
                  <c:v>51</c:v>
                </c:pt>
                <c:pt idx="35">
                  <c:v>49</c:v>
                </c:pt>
                <c:pt idx="36">
                  <c:v>50</c:v>
                </c:pt>
                <c:pt idx="37">
                  <c:v>50</c:v>
                </c:pt>
                <c:pt idx="38">
                  <c:v>48</c:v>
                </c:pt>
                <c:pt idx="39">
                  <c:v>45</c:v>
                </c:pt>
                <c:pt idx="40">
                  <c:v>43</c:v>
                </c:pt>
                <c:pt idx="41">
                  <c:v>43</c:v>
                </c:pt>
                <c:pt idx="42">
                  <c:v>43</c:v>
                </c:pt>
                <c:pt idx="43">
                  <c:v>44</c:v>
                </c:pt>
                <c:pt idx="44">
                  <c:v>43</c:v>
                </c:pt>
                <c:pt idx="45">
                  <c:v>44</c:v>
                </c:pt>
                <c:pt idx="46">
                  <c:v>44</c:v>
                </c:pt>
                <c:pt idx="47">
                  <c:v>46</c:v>
                </c:pt>
                <c:pt idx="48">
                  <c:v>46</c:v>
                </c:pt>
                <c:pt idx="49">
                  <c:v>44</c:v>
                </c:pt>
                <c:pt idx="50">
                  <c:v>47</c:v>
                </c:pt>
                <c:pt idx="51">
                  <c:v>45</c:v>
                </c:pt>
                <c:pt idx="52">
                  <c:v>46</c:v>
                </c:pt>
                <c:pt idx="53">
                  <c:v>49</c:v>
                </c:pt>
                <c:pt idx="54">
                  <c:v>47</c:v>
                </c:pt>
                <c:pt idx="55">
                  <c:v>45</c:v>
                </c:pt>
                <c:pt idx="56">
                  <c:v>47</c:v>
                </c:pt>
                <c:pt idx="57">
                  <c:v>46</c:v>
                </c:pt>
                <c:pt idx="58">
                  <c:v>51</c:v>
                </c:pt>
                <c:pt idx="59">
                  <c:v>55</c:v>
                </c:pt>
                <c:pt idx="60">
                  <c:v>53</c:v>
                </c:pt>
                <c:pt idx="61">
                  <c:v>50</c:v>
                </c:pt>
                <c:pt idx="62">
                  <c:v>49</c:v>
                </c:pt>
                <c:pt idx="63">
                  <c:v>48</c:v>
                </c:pt>
                <c:pt idx="64">
                  <c:v>48</c:v>
                </c:pt>
                <c:pt idx="65">
                  <c:v>52</c:v>
                </c:pt>
                <c:pt idx="66">
                  <c:v>54</c:v>
                </c:pt>
                <c:pt idx="67">
                  <c:v>51</c:v>
                </c:pt>
                <c:pt idx="68">
                  <c:v>53</c:v>
                </c:pt>
                <c:pt idx="69">
                  <c:v>50</c:v>
                </c:pt>
                <c:pt idx="70">
                  <c:v>51</c:v>
                </c:pt>
                <c:pt idx="71">
                  <c:v>44</c:v>
                </c:pt>
                <c:pt idx="72">
                  <c:v>43</c:v>
                </c:pt>
                <c:pt idx="73">
                  <c:v>45</c:v>
                </c:pt>
                <c:pt idx="74">
                  <c:v>46</c:v>
                </c:pt>
                <c:pt idx="75">
                  <c:v>47</c:v>
                </c:pt>
                <c:pt idx="76">
                  <c:v>47</c:v>
                </c:pt>
                <c:pt idx="77">
                  <c:v>46</c:v>
                </c:pt>
                <c:pt idx="78">
                  <c:v>52</c:v>
                </c:pt>
                <c:pt idx="79">
                  <c:v>42</c:v>
                </c:pt>
                <c:pt idx="80">
                  <c:v>44</c:v>
                </c:pt>
                <c:pt idx="81">
                  <c:v>44</c:v>
                </c:pt>
                <c:pt idx="82">
                  <c:v>45</c:v>
                </c:pt>
                <c:pt idx="83">
                  <c:v>45</c:v>
                </c:pt>
                <c:pt idx="84">
                  <c:v>46</c:v>
                </c:pt>
                <c:pt idx="85">
                  <c:v>50</c:v>
                </c:pt>
                <c:pt idx="86">
                  <c:v>54</c:v>
                </c:pt>
                <c:pt idx="87">
                  <c:v>54</c:v>
                </c:pt>
                <c:pt idx="88">
                  <c:v>52</c:v>
                </c:pt>
                <c:pt idx="89">
                  <c:v>49</c:v>
                </c:pt>
                <c:pt idx="90">
                  <c:v>50</c:v>
                </c:pt>
                <c:pt idx="91">
                  <c:v>50</c:v>
                </c:pt>
                <c:pt idx="92">
                  <c:v>46</c:v>
                </c:pt>
                <c:pt idx="93">
                  <c:v>47</c:v>
                </c:pt>
                <c:pt idx="94">
                  <c:v>48</c:v>
                </c:pt>
                <c:pt idx="95">
                  <c:v>54</c:v>
                </c:pt>
                <c:pt idx="96">
                  <c:v>56</c:v>
                </c:pt>
                <c:pt idx="97">
                  <c:v>55</c:v>
                </c:pt>
                <c:pt idx="98">
                  <c:v>54</c:v>
                </c:pt>
                <c:pt idx="99">
                  <c:v>54</c:v>
                </c:pt>
                <c:pt idx="100">
                  <c:v>51</c:v>
                </c:pt>
                <c:pt idx="101">
                  <c:v>52</c:v>
                </c:pt>
                <c:pt idx="102">
                  <c:v>54</c:v>
                </c:pt>
                <c:pt idx="103">
                  <c:v>51</c:v>
                </c:pt>
                <c:pt idx="104">
                  <c:v>50</c:v>
                </c:pt>
                <c:pt idx="105">
                  <c:v>51</c:v>
                </c:pt>
                <c:pt idx="106">
                  <c:v>49</c:v>
                </c:pt>
                <c:pt idx="107">
                  <c:v>51</c:v>
                </c:pt>
                <c:pt idx="108">
                  <c:v>51</c:v>
                </c:pt>
                <c:pt idx="109">
                  <c:v>51</c:v>
                </c:pt>
                <c:pt idx="110">
                  <c:v>52</c:v>
                </c:pt>
                <c:pt idx="111">
                  <c:v>52</c:v>
                </c:pt>
                <c:pt idx="112">
                  <c:v>54</c:v>
                </c:pt>
                <c:pt idx="113">
                  <c:v>50</c:v>
                </c:pt>
                <c:pt idx="114">
                  <c:v>52</c:v>
                </c:pt>
                <c:pt idx="115">
                  <c:v>53</c:v>
                </c:pt>
                <c:pt idx="116">
                  <c:v>55</c:v>
                </c:pt>
                <c:pt idx="117">
                  <c:v>52</c:v>
                </c:pt>
                <c:pt idx="118">
                  <c:v>52</c:v>
                </c:pt>
                <c:pt idx="119">
                  <c:v>52</c:v>
                </c:pt>
                <c:pt idx="120">
                  <c:v>53</c:v>
                </c:pt>
                <c:pt idx="121">
                  <c:v>51</c:v>
                </c:pt>
                <c:pt idx="122">
                  <c:v>53</c:v>
                </c:pt>
                <c:pt idx="123">
                  <c:v>48.484089999999995</c:v>
                </c:pt>
                <c:pt idx="124">
                  <c:v>45.033709999999999</c:v>
                </c:pt>
                <c:pt idx="125">
                  <c:v>44.932679999999998</c:v>
                </c:pt>
                <c:pt idx="126">
                  <c:v>50.56147</c:v>
                </c:pt>
                <c:pt idx="127">
                  <c:v>48.927099999999996</c:v>
                </c:pt>
                <c:pt idx="128">
                  <c:v>52.681989999999999</c:v>
                </c:pt>
                <c:pt idx="129">
                  <c:v>57.45635</c:v>
                </c:pt>
                <c:pt idx="130">
                  <c:v>56.273319999999998</c:v>
                </c:pt>
                <c:pt idx="131">
                  <c:v>54.39593</c:v>
                </c:pt>
                <c:pt idx="132">
                  <c:v>55.797499999999999</c:v>
                </c:pt>
                <c:pt idx="133">
                  <c:v>53.98377</c:v>
                </c:pt>
                <c:pt idx="134">
                  <c:v>57.569139999999997</c:v>
                </c:pt>
                <c:pt idx="135">
                  <c:v>61.663379999999997</c:v>
                </c:pt>
                <c:pt idx="136">
                  <c:v>62.248470000000005</c:v>
                </c:pt>
                <c:pt idx="137">
                  <c:v>61.119610000000002</c:v>
                </c:pt>
                <c:pt idx="138">
                  <c:v>61.370150000000002</c:v>
                </c:pt>
                <c:pt idx="139">
                  <c:v>60.642540000000004</c:v>
                </c:pt>
                <c:pt idx="140">
                  <c:v>63.546730000000004</c:v>
                </c:pt>
                <c:pt idx="141">
                  <c:v>59.77496</c:v>
                </c:pt>
                <c:pt idx="142">
                  <c:v>61.25544</c:v>
                </c:pt>
                <c:pt idx="143">
                  <c:v>59.258900000000004</c:v>
                </c:pt>
                <c:pt idx="144">
                  <c:v>61.269640000000003</c:v>
                </c:pt>
                <c:pt idx="145">
                  <c:v>55.978610000000003</c:v>
                </c:pt>
                <c:pt idx="146">
                  <c:v>59.305</c:v>
                </c:pt>
                <c:pt idx="147">
                  <c:v>57.963099999999997</c:v>
                </c:pt>
                <c:pt idx="148">
                  <c:v>58.702489999999997</c:v>
                </c:pt>
                <c:pt idx="149">
                  <c:v>56.84037</c:v>
                </c:pt>
                <c:pt idx="150">
                  <c:v>56.893459999999997</c:v>
                </c:pt>
                <c:pt idx="151">
                  <c:v>58.785530000000001</c:v>
                </c:pt>
                <c:pt idx="152">
                  <c:v>59.510690000000004</c:v>
                </c:pt>
                <c:pt idx="153">
                  <c:v>60.804279999999999</c:v>
                </c:pt>
                <c:pt idx="154">
                  <c:v>56.876359999999998</c:v>
                </c:pt>
                <c:pt idx="155">
                  <c:v>61.369480000000003</c:v>
                </c:pt>
                <c:pt idx="156">
                  <c:v>61.126220000000004</c:v>
                </c:pt>
                <c:pt idx="157">
                  <c:v>58.404440000000001</c:v>
                </c:pt>
                <c:pt idx="158">
                  <c:v>59.367800000000003</c:v>
                </c:pt>
                <c:pt idx="159">
                  <c:v>57.128430000000002</c:v>
                </c:pt>
                <c:pt idx="160">
                  <c:v>58.063459999999999</c:v>
                </c:pt>
                <c:pt idx="161">
                  <c:v>57.947929999999999</c:v>
                </c:pt>
                <c:pt idx="162">
                  <c:v>60.180769999999995</c:v>
                </c:pt>
                <c:pt idx="163">
                  <c:v>59.673410000000004</c:v>
                </c:pt>
                <c:pt idx="164">
                  <c:v>60.354410000000001</c:v>
                </c:pt>
                <c:pt idx="165">
                  <c:v>59.525069999999999</c:v>
                </c:pt>
                <c:pt idx="166">
                  <c:v>60.794750000000001</c:v>
                </c:pt>
                <c:pt idx="167">
                  <c:v>61.435929999999999</c:v>
                </c:pt>
                <c:pt idx="168">
                  <c:v>60.84881</c:v>
                </c:pt>
                <c:pt idx="169">
                  <c:v>60.435110000000002</c:v>
                </c:pt>
                <c:pt idx="170">
                  <c:v>61.510849999999998</c:v>
                </c:pt>
                <c:pt idx="171">
                  <c:v>59.475949999999997</c:v>
                </c:pt>
                <c:pt idx="172">
                  <c:v>59.45579</c:v>
                </c:pt>
                <c:pt idx="173">
                  <c:v>59.632539999999999</c:v>
                </c:pt>
                <c:pt idx="174">
                  <c:v>59.411050000000003</c:v>
                </c:pt>
                <c:pt idx="175">
                  <c:v>57.423699999999997</c:v>
                </c:pt>
                <c:pt idx="176">
                  <c:v>58.47954</c:v>
                </c:pt>
                <c:pt idx="177">
                  <c:v>57.431550000000001</c:v>
                </c:pt>
                <c:pt idx="178">
                  <c:v>57.197949999999999</c:v>
                </c:pt>
                <c:pt idx="179">
                  <c:v>57.391089999999998</c:v>
                </c:pt>
                <c:pt idx="180">
                  <c:v>57.884169999999997</c:v>
                </c:pt>
                <c:pt idx="181">
                  <c:v>57.783589999999997</c:v>
                </c:pt>
                <c:pt idx="182">
                  <c:v>60.57479</c:v>
                </c:pt>
                <c:pt idx="183">
                  <c:v>61.338639999999998</c:v>
                </c:pt>
                <c:pt idx="184">
                  <c:v>59.569269999999996</c:v>
                </c:pt>
                <c:pt idx="185">
                  <c:v>61.125819999999997</c:v>
                </c:pt>
                <c:pt idx="186">
                  <c:v>59.80462</c:v>
                </c:pt>
                <c:pt idx="187">
                  <c:v>59.627220000000001</c:v>
                </c:pt>
                <c:pt idx="188">
                  <c:v>60.285319999999999</c:v>
                </c:pt>
                <c:pt idx="189">
                  <c:v>59.729230000000001</c:v>
                </c:pt>
                <c:pt idx="190">
                  <c:v>62.533709999999999</c:v>
                </c:pt>
                <c:pt idx="191">
                  <c:v>61.968269999999997</c:v>
                </c:pt>
                <c:pt idx="192">
                  <c:v>60.181870000000004</c:v>
                </c:pt>
                <c:pt idx="193">
                  <c:v>59.815739999999998</c:v>
                </c:pt>
                <c:pt idx="194">
                  <c:v>60.265639999999998</c:v>
                </c:pt>
                <c:pt idx="195">
                  <c:v>58.405050000000003</c:v>
                </c:pt>
                <c:pt idx="196">
                  <c:v>59.287349999999996</c:v>
                </c:pt>
                <c:pt idx="197">
                  <c:v>60.115580000000001</c:v>
                </c:pt>
                <c:pt idx="198">
                  <c:v>59.932679999999998</c:v>
                </c:pt>
                <c:pt idx="199">
                  <c:v>60.51502</c:v>
                </c:pt>
                <c:pt idx="200">
                  <c:v>60.293120000000002</c:v>
                </c:pt>
                <c:pt idx="201">
                  <c:v>60.476500000000001</c:v>
                </c:pt>
                <c:pt idx="202">
                  <c:v>60.42492</c:v>
                </c:pt>
                <c:pt idx="203">
                  <c:v>59.012839999999997</c:v>
                </c:pt>
                <c:pt idx="204">
                  <c:v>62.041400000000003</c:v>
                </c:pt>
                <c:pt idx="205">
                  <c:v>62.793759999999999</c:v>
                </c:pt>
                <c:pt idx="206">
                  <c:v>60.665210000000002</c:v>
                </c:pt>
                <c:pt idx="207">
                  <c:v>60.2</c:v>
                </c:pt>
                <c:pt idx="208">
                  <c:v>58.7</c:v>
                </c:pt>
                <c:pt idx="209">
                  <c:v>59.8</c:v>
                </c:pt>
                <c:pt idx="210">
                  <c:v>59</c:v>
                </c:pt>
                <c:pt idx="211">
                  <c:v>59.7</c:v>
                </c:pt>
                <c:pt idx="212">
                  <c:v>59</c:v>
                </c:pt>
                <c:pt idx="213">
                  <c:v>57.6</c:v>
                </c:pt>
                <c:pt idx="214">
                  <c:v>55.8</c:v>
                </c:pt>
                <c:pt idx="215">
                  <c:v>54.3</c:v>
                </c:pt>
                <c:pt idx="216">
                  <c:v>53.4</c:v>
                </c:pt>
                <c:pt idx="217">
                  <c:v>52.7</c:v>
                </c:pt>
                <c:pt idx="218">
                  <c:v>54.9</c:v>
                </c:pt>
                <c:pt idx="219">
                  <c:v>54</c:v>
                </c:pt>
                <c:pt idx="220">
                  <c:v>52.6</c:v>
                </c:pt>
                <c:pt idx="221">
                  <c:v>52.3</c:v>
                </c:pt>
                <c:pt idx="222">
                  <c:v>50.5</c:v>
                </c:pt>
                <c:pt idx="223">
                  <c:v>50.2</c:v>
                </c:pt>
                <c:pt idx="224">
                  <c:v>53</c:v>
                </c:pt>
                <c:pt idx="225">
                  <c:v>53.5</c:v>
                </c:pt>
                <c:pt idx="226">
                  <c:v>57.7</c:v>
                </c:pt>
                <c:pt idx="227">
                  <c:v>55.3</c:v>
                </c:pt>
                <c:pt idx="228">
                  <c:v>56.9</c:v>
                </c:pt>
                <c:pt idx="229">
                  <c:v>57.3</c:v>
                </c:pt>
                <c:pt idx="230">
                  <c:v>57.8</c:v>
                </c:pt>
                <c:pt idx="231">
                  <c:v>56.1</c:v>
                </c:pt>
                <c:pt idx="232">
                  <c:v>56.8</c:v>
                </c:pt>
                <c:pt idx="233">
                  <c:v>54.8</c:v>
                </c:pt>
                <c:pt idx="234">
                  <c:v>54.9</c:v>
                </c:pt>
                <c:pt idx="235">
                  <c:v>53.4</c:v>
                </c:pt>
                <c:pt idx="236">
                  <c:v>53.9</c:v>
                </c:pt>
                <c:pt idx="237">
                  <c:v>53.9</c:v>
                </c:pt>
                <c:pt idx="238">
                  <c:v>54.2</c:v>
                </c:pt>
                <c:pt idx="239">
                  <c:v>59.4</c:v>
                </c:pt>
                <c:pt idx="240">
                  <c:v>60</c:v>
                </c:pt>
                <c:pt idx="241">
                  <c:v>60.3</c:v>
                </c:pt>
                <c:pt idx="242">
                  <c:v>61.4</c:v>
                </c:pt>
                <c:pt idx="243">
                  <c:v>59</c:v>
                </c:pt>
                <c:pt idx="244">
                  <c:v>58.4</c:v>
                </c:pt>
                <c:pt idx="245">
                  <c:v>59.4</c:v>
                </c:pt>
                <c:pt idx="246">
                  <c:v>63.9</c:v>
                </c:pt>
                <c:pt idx="247">
                  <c:v>63.8</c:v>
                </c:pt>
                <c:pt idx="248">
                  <c:v>61.9</c:v>
                </c:pt>
                <c:pt idx="249">
                  <c:v>58.1</c:v>
                </c:pt>
                <c:pt idx="250">
                  <c:v>56.4</c:v>
                </c:pt>
                <c:pt idx="251">
                  <c:v>55.4</c:v>
                </c:pt>
                <c:pt idx="252">
                  <c:v>55.7</c:v>
                </c:pt>
                <c:pt idx="253">
                  <c:v>57.3</c:v>
                </c:pt>
                <c:pt idx="254">
                  <c:v>56.4</c:v>
                </c:pt>
                <c:pt idx="255">
                  <c:v>56.2</c:v>
                </c:pt>
                <c:pt idx="256">
                  <c:v>52.7</c:v>
                </c:pt>
                <c:pt idx="257">
                  <c:v>54.8</c:v>
                </c:pt>
                <c:pt idx="258">
                  <c:v>54.8</c:v>
                </c:pt>
                <c:pt idx="259">
                  <c:v>53.6</c:v>
                </c:pt>
                <c:pt idx="260">
                  <c:v>52.3</c:v>
                </c:pt>
                <c:pt idx="261">
                  <c:v>51.6</c:v>
                </c:pt>
                <c:pt idx="262">
                  <c:v>51.1</c:v>
                </c:pt>
                <c:pt idx="263">
                  <c:v>51.664702603871405</c:v>
                </c:pt>
                <c:pt idx="264">
                  <c:v>47.409525024157702</c:v>
                </c:pt>
                <c:pt idx="265">
                  <c:v>44.778472377081201</c:v>
                </c:pt>
                <c:pt idx="266">
                  <c:v>44.907106717974102</c:v>
                </c:pt>
                <c:pt idx="267">
                  <c:v>49.581561137421396</c:v>
                </c:pt>
                <c:pt idx="268">
                  <c:v>48.630751334641602</c:v>
                </c:pt>
                <c:pt idx="269">
                  <c:v>48.086756993394005</c:v>
                </c:pt>
                <c:pt idx="270">
                  <c:v>47.7134044614007</c:v>
                </c:pt>
                <c:pt idx="271">
                  <c:v>47.1997902239601</c:v>
                </c:pt>
                <c:pt idx="272">
                  <c:v>46.438218630583897</c:v>
                </c:pt>
                <c:pt idx="273">
                  <c:v>46.565435499754699</c:v>
                </c:pt>
                <c:pt idx="274">
                  <c:v>46.5</c:v>
                </c:pt>
                <c:pt idx="275">
                  <c:v>48.7273072004187</c:v>
                </c:pt>
                <c:pt idx="276">
                  <c:v>48.685462154204096</c:v>
                </c:pt>
                <c:pt idx="277">
                  <c:v>48.842798576177898</c:v>
                </c:pt>
                <c:pt idx="278">
                  <c:v>50.073892773068195</c:v>
                </c:pt>
                <c:pt idx="279">
                  <c:v>50.322618510645697</c:v>
                </c:pt>
                <c:pt idx="280">
                  <c:v>51.805748132658699</c:v>
                </c:pt>
                <c:pt idx="281">
                  <c:v>51.809578647908502</c:v>
                </c:pt>
                <c:pt idx="282">
                  <c:v>53.750560733182901</c:v>
                </c:pt>
                <c:pt idx="283">
                  <c:v>54.169295682835205</c:v>
                </c:pt>
                <c:pt idx="284">
                  <c:v>54.172736018277504</c:v>
                </c:pt>
                <c:pt idx="285">
                  <c:v>56.988073283636197</c:v>
                </c:pt>
                <c:pt idx="286">
                  <c:v>55.268693511745198</c:v>
                </c:pt>
                <c:pt idx="287">
                  <c:v>52.909382396690802</c:v>
                </c:pt>
                <c:pt idx="288">
                  <c:v>52.626074924424799</c:v>
                </c:pt>
                <c:pt idx="289">
                  <c:v>51.927780807129295</c:v>
                </c:pt>
                <c:pt idx="290">
                  <c:v>54.4645716329386</c:v>
                </c:pt>
                <c:pt idx="291">
                  <c:v>54.9240467189179</c:v>
                </c:pt>
                <c:pt idx="292">
                  <c:v>53.692091362243303</c:v>
                </c:pt>
                <c:pt idx="293">
                  <c:v>52.498488446296797</c:v>
                </c:pt>
                <c:pt idx="294">
                  <c:v>51.616828120908302</c:v>
                </c:pt>
                <c:pt idx="295">
                  <c:v>52.009473107842297</c:v>
                </c:pt>
                <c:pt idx="296">
                  <c:v>53.162927206743802</c:v>
                </c:pt>
                <c:pt idx="297">
                  <c:v>53.3</c:v>
                </c:pt>
                <c:pt idx="298">
                  <c:v>52.9</c:v>
                </c:pt>
                <c:pt idx="299">
                  <c:v>54.2</c:v>
                </c:pt>
                <c:pt idx="300">
                  <c:v>54.6</c:v>
                </c:pt>
                <c:pt idx="301">
                  <c:v>54.4</c:v>
                </c:pt>
                <c:pt idx="302">
                  <c:v>53.9</c:v>
                </c:pt>
                <c:pt idx="303">
                  <c:v>53.2</c:v>
                </c:pt>
                <c:pt idx="304">
                  <c:v>55</c:v>
                </c:pt>
                <c:pt idx="305">
                  <c:v>55.8</c:v>
                </c:pt>
                <c:pt idx="306">
                  <c:v>51.5</c:v>
                </c:pt>
                <c:pt idx="307">
                  <c:v>50.9</c:v>
                </c:pt>
                <c:pt idx="308">
                  <c:v>51.4</c:v>
                </c:pt>
                <c:pt idx="309">
                  <c:v>51.9</c:v>
                </c:pt>
                <c:pt idx="310">
                  <c:v>51.7</c:v>
                </c:pt>
                <c:pt idx="311">
                  <c:v>51.1</c:v>
                </c:pt>
                <c:pt idx="312">
                  <c:v>52.2</c:v>
                </c:pt>
                <c:pt idx="313">
                  <c:v>52.3</c:v>
                </c:pt>
                <c:pt idx="314">
                  <c:v>50.3</c:v>
                </c:pt>
                <c:pt idx="315">
                  <c:v>53</c:v>
                </c:pt>
                <c:pt idx="316">
                  <c:v>51.9</c:v>
                </c:pt>
                <c:pt idx="317">
                  <c:v>47.9</c:v>
                </c:pt>
                <c:pt idx="318">
                  <c:v>55.6</c:v>
                </c:pt>
                <c:pt idx="319">
                  <c:v>53.3</c:v>
                </c:pt>
                <c:pt idx="320">
                  <c:v>52.4</c:v>
                </c:pt>
                <c:pt idx="321">
                  <c:v>51.8</c:v>
                </c:pt>
                <c:pt idx="322">
                  <c:v>51.7</c:v>
                </c:pt>
                <c:pt idx="323">
                  <c:v>52.7</c:v>
                </c:pt>
                <c:pt idx="324">
                  <c:v>50.7</c:v>
                </c:pt>
                <c:pt idx="325">
                  <c:v>52.8</c:v>
                </c:pt>
                <c:pt idx="326">
                  <c:v>51.3</c:v>
                </c:pt>
                <c:pt idx="327">
                  <c:v>51.6</c:v>
                </c:pt>
                <c:pt idx="328">
                  <c:v>50.8</c:v>
                </c:pt>
                <c:pt idx="329">
                  <c:v>50.5</c:v>
                </c:pt>
                <c:pt idx="330">
                  <c:v>48.2</c:v>
                </c:pt>
                <c:pt idx="331">
                  <c:v>48.3</c:v>
                </c:pt>
                <c:pt idx="332">
                  <c:v>49.6</c:v>
                </c:pt>
                <c:pt idx="333">
                  <c:v>50.3</c:v>
                </c:pt>
                <c:pt idx="334">
                  <c:v>51.4</c:v>
                </c:pt>
                <c:pt idx="335">
                  <c:v>51.7</c:v>
                </c:pt>
                <c:pt idx="336">
                  <c:v>51.7</c:v>
                </c:pt>
                <c:pt idx="337">
                  <c:v>50.1</c:v>
                </c:pt>
                <c:pt idx="338">
                  <c:v>49.9</c:v>
                </c:pt>
                <c:pt idx="339">
                  <c:v>49</c:v>
                </c:pt>
                <c:pt idx="340">
                  <c:v>47.9</c:v>
                </c:pt>
                <c:pt idx="341">
                  <c:v>49.7</c:v>
                </c:pt>
                <c:pt idx="342">
                  <c:v>51.5</c:v>
                </c:pt>
                <c:pt idx="343">
                  <c:v>52.8</c:v>
                </c:pt>
                <c:pt idx="344">
                  <c:v>52.2</c:v>
                </c:pt>
                <c:pt idx="345">
                  <c:v>54.8</c:v>
                </c:pt>
                <c:pt idx="346">
                  <c:v>57.4</c:v>
                </c:pt>
                <c:pt idx="347">
                  <c:v>54.8</c:v>
                </c:pt>
                <c:pt idx="348">
                  <c:v>53.3</c:v>
                </c:pt>
                <c:pt idx="349">
                  <c:v>54.3</c:v>
                </c:pt>
                <c:pt idx="350">
                  <c:v>53.5</c:v>
                </c:pt>
                <c:pt idx="351">
                  <c:v>52.2</c:v>
                </c:pt>
                <c:pt idx="352">
                  <c:v>49.3</c:v>
                </c:pt>
                <c:pt idx="353">
                  <c:v>49.9</c:v>
                </c:pt>
                <c:pt idx="354">
                  <c:v>51.9</c:v>
                </c:pt>
                <c:pt idx="355">
                  <c:v>56.7</c:v>
                </c:pt>
                <c:pt idx="356">
                  <c:v>57.4</c:v>
                </c:pt>
                <c:pt idx="357">
                  <c:v>59.3</c:v>
                </c:pt>
                <c:pt idx="358">
                  <c:v>54.9</c:v>
                </c:pt>
                <c:pt idx="359">
                  <c:v>55.8</c:v>
                </c:pt>
                <c:pt idx="360">
                  <c:v>55.3</c:v>
                </c:pt>
                <c:pt idx="361">
                  <c:v>55</c:v>
                </c:pt>
                <c:pt idx="362">
                  <c:v>54.7</c:v>
                </c:pt>
                <c:pt idx="363">
                  <c:v>55.3</c:v>
                </c:pt>
                <c:pt idx="364">
                  <c:v>54</c:v>
                </c:pt>
                <c:pt idx="365">
                  <c:v>55.3</c:v>
                </c:pt>
              </c:numCache>
            </c:numRef>
          </c:val>
          <c:smooth val="1"/>
        </c:ser>
        <c:dLbls>
          <c:showLegendKey val="0"/>
          <c:showVal val="0"/>
          <c:showCatName val="0"/>
          <c:showSerName val="0"/>
          <c:showPercent val="0"/>
          <c:showBubbleSize val="0"/>
        </c:dLbls>
        <c:marker val="1"/>
        <c:smooth val="0"/>
        <c:axId val="100329728"/>
        <c:axId val="101249024"/>
      </c:lineChart>
      <c:lineChart>
        <c:grouping val="standard"/>
        <c:varyColors val="0"/>
        <c:ser>
          <c:idx val="2"/>
          <c:order val="1"/>
          <c:tx>
            <c:v> NGTL FT</c:v>
          </c:tx>
          <c:spPr>
            <a:ln w="34925">
              <a:solidFill>
                <a:schemeClr val="accent1">
                  <a:lumMod val="75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BORDER'!$M$307:$M$672</c:f>
              <c:numCache>
                <c:formatCode>0</c:formatCode>
                <c:ptCount val="366"/>
                <c:pt idx="0">
                  <c:v>2216.4450000000002</c:v>
                </c:pt>
                <c:pt idx="1">
                  <c:v>2216.4450000000002</c:v>
                </c:pt>
                <c:pt idx="2">
                  <c:v>2216.4450000000002</c:v>
                </c:pt>
                <c:pt idx="3">
                  <c:v>2216.4450000000002</c:v>
                </c:pt>
                <c:pt idx="4">
                  <c:v>2216.4450000000002</c:v>
                </c:pt>
                <c:pt idx="5">
                  <c:v>2216.4450000000002</c:v>
                </c:pt>
                <c:pt idx="6">
                  <c:v>2216.4450000000002</c:v>
                </c:pt>
                <c:pt idx="7">
                  <c:v>2216.4450000000002</c:v>
                </c:pt>
                <c:pt idx="8">
                  <c:v>2216.4450000000002</c:v>
                </c:pt>
                <c:pt idx="9">
                  <c:v>2216.4450000000002</c:v>
                </c:pt>
                <c:pt idx="10">
                  <c:v>2216.4450000000002</c:v>
                </c:pt>
                <c:pt idx="11">
                  <c:v>2216.4450000000002</c:v>
                </c:pt>
                <c:pt idx="12">
                  <c:v>2216.4450000000002</c:v>
                </c:pt>
                <c:pt idx="13">
                  <c:v>2216.4450000000002</c:v>
                </c:pt>
                <c:pt idx="14">
                  <c:v>2216.4450000000002</c:v>
                </c:pt>
                <c:pt idx="15">
                  <c:v>2216.4450000000002</c:v>
                </c:pt>
                <c:pt idx="16">
                  <c:v>2216.4450000000002</c:v>
                </c:pt>
                <c:pt idx="17">
                  <c:v>2216.4450000000002</c:v>
                </c:pt>
                <c:pt idx="18">
                  <c:v>2216.4450000000002</c:v>
                </c:pt>
                <c:pt idx="19">
                  <c:v>2216.4450000000002</c:v>
                </c:pt>
                <c:pt idx="20">
                  <c:v>2216.4450000000002</c:v>
                </c:pt>
                <c:pt idx="21">
                  <c:v>2216.4450000000002</c:v>
                </c:pt>
                <c:pt idx="22">
                  <c:v>2216.4450000000002</c:v>
                </c:pt>
                <c:pt idx="23">
                  <c:v>2216.4450000000002</c:v>
                </c:pt>
                <c:pt idx="24">
                  <c:v>2216.4450000000002</c:v>
                </c:pt>
                <c:pt idx="25">
                  <c:v>2216.4450000000002</c:v>
                </c:pt>
                <c:pt idx="26">
                  <c:v>2216.4450000000002</c:v>
                </c:pt>
                <c:pt idx="27">
                  <c:v>2216.4450000000002</c:v>
                </c:pt>
                <c:pt idx="28">
                  <c:v>2216.4450000000002</c:v>
                </c:pt>
                <c:pt idx="29">
                  <c:v>2216.4450000000002</c:v>
                </c:pt>
                <c:pt idx="30">
                  <c:v>2216.4450000000002</c:v>
                </c:pt>
                <c:pt idx="31">
                  <c:v>2216.4450000000002</c:v>
                </c:pt>
                <c:pt idx="32">
                  <c:v>2216.4450000000002</c:v>
                </c:pt>
                <c:pt idx="33">
                  <c:v>2216.4450000000002</c:v>
                </c:pt>
                <c:pt idx="34">
                  <c:v>2216.4450000000002</c:v>
                </c:pt>
                <c:pt idx="35">
                  <c:v>2216.4450000000002</c:v>
                </c:pt>
                <c:pt idx="36">
                  <c:v>2216.4450000000002</c:v>
                </c:pt>
                <c:pt idx="37">
                  <c:v>2216.4450000000002</c:v>
                </c:pt>
                <c:pt idx="38">
                  <c:v>2216.4450000000002</c:v>
                </c:pt>
                <c:pt idx="39">
                  <c:v>2216.4450000000002</c:v>
                </c:pt>
                <c:pt idx="40">
                  <c:v>2216.4450000000002</c:v>
                </c:pt>
                <c:pt idx="41">
                  <c:v>2216.4450000000002</c:v>
                </c:pt>
                <c:pt idx="42">
                  <c:v>2216.4450000000002</c:v>
                </c:pt>
                <c:pt idx="43">
                  <c:v>2216.4450000000002</c:v>
                </c:pt>
                <c:pt idx="44">
                  <c:v>2216.4450000000002</c:v>
                </c:pt>
                <c:pt idx="45">
                  <c:v>2216.4450000000002</c:v>
                </c:pt>
                <c:pt idx="46">
                  <c:v>2216.4450000000002</c:v>
                </c:pt>
                <c:pt idx="47">
                  <c:v>2216.4450000000002</c:v>
                </c:pt>
                <c:pt idx="48">
                  <c:v>2216.4450000000002</c:v>
                </c:pt>
                <c:pt idx="49">
                  <c:v>2216.4450000000002</c:v>
                </c:pt>
                <c:pt idx="50">
                  <c:v>2216.4450000000002</c:v>
                </c:pt>
                <c:pt idx="51">
                  <c:v>2216.4450000000002</c:v>
                </c:pt>
                <c:pt idx="52">
                  <c:v>2216.4450000000002</c:v>
                </c:pt>
                <c:pt idx="53">
                  <c:v>2216.4450000000002</c:v>
                </c:pt>
                <c:pt idx="54">
                  <c:v>2216.4450000000002</c:v>
                </c:pt>
                <c:pt idx="55">
                  <c:v>2216.4450000000002</c:v>
                </c:pt>
                <c:pt idx="56">
                  <c:v>2216.4450000000002</c:v>
                </c:pt>
                <c:pt idx="57">
                  <c:v>2216.4450000000002</c:v>
                </c:pt>
                <c:pt idx="58">
                  <c:v>2216.4450000000002</c:v>
                </c:pt>
                <c:pt idx="59">
                  <c:v>2216.4450000000002</c:v>
                </c:pt>
                <c:pt idx="60">
                  <c:v>2216.4450000000002</c:v>
                </c:pt>
                <c:pt idx="61">
                  <c:v>2216.4450000000002</c:v>
                </c:pt>
                <c:pt idx="62">
                  <c:v>2299.2199999999998</c:v>
                </c:pt>
                <c:pt idx="63">
                  <c:v>2299.2199999999998</c:v>
                </c:pt>
                <c:pt idx="64">
                  <c:v>2299.2199999999998</c:v>
                </c:pt>
                <c:pt idx="65">
                  <c:v>2299.2199999999998</c:v>
                </c:pt>
                <c:pt idx="66">
                  <c:v>2299.2199999999998</c:v>
                </c:pt>
                <c:pt idx="67">
                  <c:v>2299.2199999999998</c:v>
                </c:pt>
                <c:pt idx="68">
                  <c:v>2299.2199999999998</c:v>
                </c:pt>
                <c:pt idx="69">
                  <c:v>2299.2199999999998</c:v>
                </c:pt>
                <c:pt idx="70">
                  <c:v>2299.2199999999998</c:v>
                </c:pt>
                <c:pt idx="71">
                  <c:v>2299.2199999999998</c:v>
                </c:pt>
                <c:pt idx="72">
                  <c:v>2299.2199999999998</c:v>
                </c:pt>
                <c:pt idx="73">
                  <c:v>2299.2199999999998</c:v>
                </c:pt>
                <c:pt idx="74">
                  <c:v>2299.2199999999998</c:v>
                </c:pt>
                <c:pt idx="75">
                  <c:v>2299.2199999999998</c:v>
                </c:pt>
                <c:pt idx="76">
                  <c:v>2299.2199999999998</c:v>
                </c:pt>
                <c:pt idx="77">
                  <c:v>2299.2199999999998</c:v>
                </c:pt>
                <c:pt idx="78">
                  <c:v>2299.2199999999998</c:v>
                </c:pt>
                <c:pt idx="79">
                  <c:v>2299.2199999999998</c:v>
                </c:pt>
                <c:pt idx="80">
                  <c:v>2299.2199999999998</c:v>
                </c:pt>
                <c:pt idx="81">
                  <c:v>2299.2199999999998</c:v>
                </c:pt>
                <c:pt idx="82">
                  <c:v>2299.2199999999998</c:v>
                </c:pt>
                <c:pt idx="83">
                  <c:v>2299.2199999999998</c:v>
                </c:pt>
                <c:pt idx="84">
                  <c:v>2299.2199999999998</c:v>
                </c:pt>
                <c:pt idx="85">
                  <c:v>2299.2199999999998</c:v>
                </c:pt>
                <c:pt idx="86">
                  <c:v>2299.2199999999998</c:v>
                </c:pt>
                <c:pt idx="87">
                  <c:v>2299.2199999999998</c:v>
                </c:pt>
                <c:pt idx="88">
                  <c:v>2299.2199999999998</c:v>
                </c:pt>
                <c:pt idx="89">
                  <c:v>2299.2199999999998</c:v>
                </c:pt>
                <c:pt idx="90">
                  <c:v>2299.2199999999998</c:v>
                </c:pt>
                <c:pt idx="91">
                  <c:v>2299.2199999999998</c:v>
                </c:pt>
                <c:pt idx="92">
                  <c:v>2217.6</c:v>
                </c:pt>
                <c:pt idx="93">
                  <c:v>2217.6</c:v>
                </c:pt>
                <c:pt idx="94">
                  <c:v>2217.6</c:v>
                </c:pt>
                <c:pt idx="95">
                  <c:v>2217.6</c:v>
                </c:pt>
                <c:pt idx="96">
                  <c:v>2217.6</c:v>
                </c:pt>
                <c:pt idx="97">
                  <c:v>2217.6</c:v>
                </c:pt>
                <c:pt idx="98">
                  <c:v>2217.6</c:v>
                </c:pt>
                <c:pt idx="99">
                  <c:v>2217.6</c:v>
                </c:pt>
                <c:pt idx="100">
                  <c:v>2217.6</c:v>
                </c:pt>
                <c:pt idx="101">
                  <c:v>2217.6</c:v>
                </c:pt>
                <c:pt idx="102">
                  <c:v>2217.6</c:v>
                </c:pt>
                <c:pt idx="103">
                  <c:v>2217.6</c:v>
                </c:pt>
                <c:pt idx="104">
                  <c:v>2217.6</c:v>
                </c:pt>
                <c:pt idx="105">
                  <c:v>2217.6</c:v>
                </c:pt>
                <c:pt idx="106">
                  <c:v>2217.6</c:v>
                </c:pt>
                <c:pt idx="107">
                  <c:v>2217.6</c:v>
                </c:pt>
                <c:pt idx="108">
                  <c:v>2217.6</c:v>
                </c:pt>
                <c:pt idx="109">
                  <c:v>2217.6</c:v>
                </c:pt>
                <c:pt idx="110">
                  <c:v>2217.6</c:v>
                </c:pt>
                <c:pt idx="111">
                  <c:v>2217.6</c:v>
                </c:pt>
                <c:pt idx="112">
                  <c:v>2217.6</c:v>
                </c:pt>
                <c:pt idx="113">
                  <c:v>2217.6</c:v>
                </c:pt>
                <c:pt idx="114">
                  <c:v>2217.6</c:v>
                </c:pt>
                <c:pt idx="115">
                  <c:v>2217.6</c:v>
                </c:pt>
                <c:pt idx="116">
                  <c:v>2217.6</c:v>
                </c:pt>
                <c:pt idx="117">
                  <c:v>2217.6</c:v>
                </c:pt>
                <c:pt idx="118">
                  <c:v>2217.6</c:v>
                </c:pt>
                <c:pt idx="119">
                  <c:v>2217.6</c:v>
                </c:pt>
                <c:pt idx="120">
                  <c:v>2217.6</c:v>
                </c:pt>
                <c:pt idx="121">
                  <c:v>2217.6</c:v>
                </c:pt>
                <c:pt idx="122">
                  <c:v>2217.6</c:v>
                </c:pt>
                <c:pt idx="123">
                  <c:v>2123</c:v>
                </c:pt>
                <c:pt idx="124">
                  <c:v>2123</c:v>
                </c:pt>
                <c:pt idx="125">
                  <c:v>2123</c:v>
                </c:pt>
                <c:pt idx="126">
                  <c:v>2123</c:v>
                </c:pt>
                <c:pt idx="127">
                  <c:v>2123</c:v>
                </c:pt>
                <c:pt idx="128">
                  <c:v>2123</c:v>
                </c:pt>
                <c:pt idx="129">
                  <c:v>2123</c:v>
                </c:pt>
                <c:pt idx="130">
                  <c:v>2123</c:v>
                </c:pt>
                <c:pt idx="131">
                  <c:v>2123</c:v>
                </c:pt>
                <c:pt idx="132">
                  <c:v>2123</c:v>
                </c:pt>
                <c:pt idx="133">
                  <c:v>2123</c:v>
                </c:pt>
                <c:pt idx="134">
                  <c:v>2123</c:v>
                </c:pt>
                <c:pt idx="135">
                  <c:v>2123</c:v>
                </c:pt>
                <c:pt idx="136">
                  <c:v>2123</c:v>
                </c:pt>
                <c:pt idx="137">
                  <c:v>2123</c:v>
                </c:pt>
                <c:pt idx="138">
                  <c:v>2123</c:v>
                </c:pt>
                <c:pt idx="139">
                  <c:v>2123</c:v>
                </c:pt>
                <c:pt idx="140">
                  <c:v>2123</c:v>
                </c:pt>
                <c:pt idx="141">
                  <c:v>2123</c:v>
                </c:pt>
                <c:pt idx="142">
                  <c:v>2123</c:v>
                </c:pt>
                <c:pt idx="143">
                  <c:v>2123</c:v>
                </c:pt>
                <c:pt idx="144">
                  <c:v>2123</c:v>
                </c:pt>
                <c:pt idx="145">
                  <c:v>2123</c:v>
                </c:pt>
                <c:pt idx="146">
                  <c:v>2123</c:v>
                </c:pt>
                <c:pt idx="147">
                  <c:v>2123</c:v>
                </c:pt>
                <c:pt idx="148">
                  <c:v>2123</c:v>
                </c:pt>
                <c:pt idx="149">
                  <c:v>2123</c:v>
                </c:pt>
                <c:pt idx="150">
                  <c:v>2123</c:v>
                </c:pt>
                <c:pt idx="151">
                  <c:v>2123</c:v>
                </c:pt>
                <c:pt idx="152">
                  <c:v>2123</c:v>
                </c:pt>
                <c:pt idx="153">
                  <c:v>2226</c:v>
                </c:pt>
                <c:pt idx="154">
                  <c:v>2226</c:v>
                </c:pt>
                <c:pt idx="155">
                  <c:v>2226</c:v>
                </c:pt>
                <c:pt idx="156">
                  <c:v>2226</c:v>
                </c:pt>
                <c:pt idx="157">
                  <c:v>2226</c:v>
                </c:pt>
                <c:pt idx="158">
                  <c:v>2226</c:v>
                </c:pt>
                <c:pt idx="159">
                  <c:v>2226</c:v>
                </c:pt>
                <c:pt idx="160">
                  <c:v>2226</c:v>
                </c:pt>
                <c:pt idx="161">
                  <c:v>2226</c:v>
                </c:pt>
                <c:pt idx="162">
                  <c:v>2226</c:v>
                </c:pt>
                <c:pt idx="163">
                  <c:v>2226</c:v>
                </c:pt>
                <c:pt idx="164">
                  <c:v>2226</c:v>
                </c:pt>
                <c:pt idx="165">
                  <c:v>2226</c:v>
                </c:pt>
                <c:pt idx="166">
                  <c:v>2226</c:v>
                </c:pt>
                <c:pt idx="167">
                  <c:v>2226</c:v>
                </c:pt>
                <c:pt idx="168">
                  <c:v>2226</c:v>
                </c:pt>
                <c:pt idx="169">
                  <c:v>2226</c:v>
                </c:pt>
                <c:pt idx="170">
                  <c:v>2226</c:v>
                </c:pt>
                <c:pt idx="171">
                  <c:v>2226</c:v>
                </c:pt>
                <c:pt idx="172">
                  <c:v>2226</c:v>
                </c:pt>
                <c:pt idx="173">
                  <c:v>2226</c:v>
                </c:pt>
                <c:pt idx="174">
                  <c:v>2226</c:v>
                </c:pt>
                <c:pt idx="175">
                  <c:v>2226</c:v>
                </c:pt>
                <c:pt idx="176">
                  <c:v>2226</c:v>
                </c:pt>
                <c:pt idx="177">
                  <c:v>2226</c:v>
                </c:pt>
                <c:pt idx="178">
                  <c:v>2226</c:v>
                </c:pt>
                <c:pt idx="179">
                  <c:v>2226</c:v>
                </c:pt>
                <c:pt idx="180">
                  <c:v>2226</c:v>
                </c:pt>
                <c:pt idx="181">
                  <c:v>2226</c:v>
                </c:pt>
                <c:pt idx="182">
                  <c:v>2226</c:v>
                </c:pt>
                <c:pt idx="183">
                  <c:v>2226</c:v>
                </c:pt>
                <c:pt idx="184">
                  <c:v>2195</c:v>
                </c:pt>
                <c:pt idx="185">
                  <c:v>2195</c:v>
                </c:pt>
                <c:pt idx="186">
                  <c:v>2195</c:v>
                </c:pt>
                <c:pt idx="187">
                  <c:v>2195</c:v>
                </c:pt>
                <c:pt idx="188">
                  <c:v>2195</c:v>
                </c:pt>
                <c:pt idx="189">
                  <c:v>2195</c:v>
                </c:pt>
                <c:pt idx="190">
                  <c:v>2195</c:v>
                </c:pt>
                <c:pt idx="191">
                  <c:v>2195</c:v>
                </c:pt>
                <c:pt idx="192">
                  <c:v>2195</c:v>
                </c:pt>
                <c:pt idx="193">
                  <c:v>2195</c:v>
                </c:pt>
                <c:pt idx="194">
                  <c:v>2195</c:v>
                </c:pt>
                <c:pt idx="195">
                  <c:v>2195</c:v>
                </c:pt>
                <c:pt idx="196">
                  <c:v>2195</c:v>
                </c:pt>
                <c:pt idx="197">
                  <c:v>2195</c:v>
                </c:pt>
                <c:pt idx="198">
                  <c:v>2195</c:v>
                </c:pt>
                <c:pt idx="199">
                  <c:v>2195</c:v>
                </c:pt>
                <c:pt idx="200">
                  <c:v>2195</c:v>
                </c:pt>
                <c:pt idx="201">
                  <c:v>2195</c:v>
                </c:pt>
                <c:pt idx="202">
                  <c:v>2195</c:v>
                </c:pt>
                <c:pt idx="203">
                  <c:v>2195</c:v>
                </c:pt>
                <c:pt idx="204">
                  <c:v>2195</c:v>
                </c:pt>
                <c:pt idx="205">
                  <c:v>2195</c:v>
                </c:pt>
                <c:pt idx="206">
                  <c:v>2195</c:v>
                </c:pt>
                <c:pt idx="207">
                  <c:v>2195</c:v>
                </c:pt>
                <c:pt idx="208">
                  <c:v>2195</c:v>
                </c:pt>
                <c:pt idx="209">
                  <c:v>2195</c:v>
                </c:pt>
                <c:pt idx="210">
                  <c:v>2195</c:v>
                </c:pt>
                <c:pt idx="211">
                  <c:v>2195</c:v>
                </c:pt>
                <c:pt idx="212">
                  <c:v>2195</c:v>
                </c:pt>
                <c:pt idx="213">
                  <c:v>2195</c:v>
                </c:pt>
                <c:pt idx="214">
                  <c:v>2195</c:v>
                </c:pt>
                <c:pt idx="215">
                  <c:v>2195</c:v>
                </c:pt>
                <c:pt idx="216">
                  <c:v>2195</c:v>
                </c:pt>
                <c:pt idx="217">
                  <c:v>2195</c:v>
                </c:pt>
                <c:pt idx="218">
                  <c:v>2195</c:v>
                </c:pt>
                <c:pt idx="219">
                  <c:v>2195</c:v>
                </c:pt>
                <c:pt idx="220">
                  <c:v>2195</c:v>
                </c:pt>
                <c:pt idx="221">
                  <c:v>2195</c:v>
                </c:pt>
                <c:pt idx="222">
                  <c:v>2195</c:v>
                </c:pt>
                <c:pt idx="223">
                  <c:v>2195</c:v>
                </c:pt>
                <c:pt idx="224">
                  <c:v>2195</c:v>
                </c:pt>
                <c:pt idx="225">
                  <c:v>2195</c:v>
                </c:pt>
                <c:pt idx="226">
                  <c:v>2195</c:v>
                </c:pt>
                <c:pt idx="227">
                  <c:v>2195</c:v>
                </c:pt>
                <c:pt idx="228">
                  <c:v>2195</c:v>
                </c:pt>
                <c:pt idx="229">
                  <c:v>2195</c:v>
                </c:pt>
                <c:pt idx="230">
                  <c:v>2195</c:v>
                </c:pt>
                <c:pt idx="231">
                  <c:v>2195</c:v>
                </c:pt>
                <c:pt idx="232">
                  <c:v>2195</c:v>
                </c:pt>
                <c:pt idx="233">
                  <c:v>2195</c:v>
                </c:pt>
                <c:pt idx="234">
                  <c:v>2195</c:v>
                </c:pt>
                <c:pt idx="235">
                  <c:v>2195</c:v>
                </c:pt>
                <c:pt idx="236">
                  <c:v>2195</c:v>
                </c:pt>
                <c:pt idx="237">
                  <c:v>2195</c:v>
                </c:pt>
                <c:pt idx="238">
                  <c:v>2195</c:v>
                </c:pt>
                <c:pt idx="239">
                  <c:v>2195</c:v>
                </c:pt>
                <c:pt idx="240">
                  <c:v>2195</c:v>
                </c:pt>
                <c:pt idx="241">
                  <c:v>2195</c:v>
                </c:pt>
                <c:pt idx="242">
                  <c:v>2195</c:v>
                </c:pt>
                <c:pt idx="243">
                  <c:v>2195</c:v>
                </c:pt>
                <c:pt idx="244">
                  <c:v>2195</c:v>
                </c:pt>
                <c:pt idx="245">
                  <c:v>2195</c:v>
                </c:pt>
                <c:pt idx="246">
                  <c:v>2195</c:v>
                </c:pt>
                <c:pt idx="247">
                  <c:v>2195</c:v>
                </c:pt>
                <c:pt idx="248">
                  <c:v>2195</c:v>
                </c:pt>
                <c:pt idx="249">
                  <c:v>2195</c:v>
                </c:pt>
                <c:pt idx="250">
                  <c:v>2195</c:v>
                </c:pt>
                <c:pt idx="251">
                  <c:v>2195</c:v>
                </c:pt>
                <c:pt idx="252">
                  <c:v>2195</c:v>
                </c:pt>
                <c:pt idx="253">
                  <c:v>2195</c:v>
                </c:pt>
                <c:pt idx="254">
                  <c:v>2195</c:v>
                </c:pt>
                <c:pt idx="255">
                  <c:v>2195</c:v>
                </c:pt>
                <c:pt idx="256">
                  <c:v>2195</c:v>
                </c:pt>
                <c:pt idx="257">
                  <c:v>2195</c:v>
                </c:pt>
                <c:pt idx="258">
                  <c:v>2195</c:v>
                </c:pt>
                <c:pt idx="259">
                  <c:v>2195</c:v>
                </c:pt>
                <c:pt idx="260">
                  <c:v>2195</c:v>
                </c:pt>
                <c:pt idx="261">
                  <c:v>2195</c:v>
                </c:pt>
                <c:pt idx="262">
                  <c:v>2195</c:v>
                </c:pt>
                <c:pt idx="263">
                  <c:v>2195</c:v>
                </c:pt>
                <c:pt idx="264">
                  <c:v>2195</c:v>
                </c:pt>
                <c:pt idx="265">
                  <c:v>2195</c:v>
                </c:pt>
                <c:pt idx="266">
                  <c:v>2195</c:v>
                </c:pt>
                <c:pt idx="267">
                  <c:v>2195</c:v>
                </c:pt>
                <c:pt idx="268">
                  <c:v>2195</c:v>
                </c:pt>
                <c:pt idx="269">
                  <c:v>2195</c:v>
                </c:pt>
                <c:pt idx="270">
                  <c:v>2195</c:v>
                </c:pt>
                <c:pt idx="271">
                  <c:v>2195</c:v>
                </c:pt>
                <c:pt idx="272">
                  <c:v>2195</c:v>
                </c:pt>
                <c:pt idx="273">
                  <c:v>2195</c:v>
                </c:pt>
                <c:pt idx="274">
                  <c:v>2195</c:v>
                </c:pt>
                <c:pt idx="275">
                  <c:v>2195</c:v>
                </c:pt>
                <c:pt idx="276">
                  <c:v>2195</c:v>
                </c:pt>
                <c:pt idx="277">
                  <c:v>2195</c:v>
                </c:pt>
                <c:pt idx="278">
                  <c:v>2195</c:v>
                </c:pt>
                <c:pt idx="279">
                  <c:v>2195</c:v>
                </c:pt>
                <c:pt idx="280">
                  <c:v>2195</c:v>
                </c:pt>
                <c:pt idx="281">
                  <c:v>2195</c:v>
                </c:pt>
                <c:pt idx="282">
                  <c:v>2195</c:v>
                </c:pt>
                <c:pt idx="283">
                  <c:v>2195</c:v>
                </c:pt>
                <c:pt idx="284">
                  <c:v>2195</c:v>
                </c:pt>
                <c:pt idx="285">
                  <c:v>2195</c:v>
                </c:pt>
                <c:pt idx="286">
                  <c:v>2195</c:v>
                </c:pt>
                <c:pt idx="287">
                  <c:v>2195</c:v>
                </c:pt>
                <c:pt idx="288">
                  <c:v>2195</c:v>
                </c:pt>
                <c:pt idx="289">
                  <c:v>2195</c:v>
                </c:pt>
                <c:pt idx="290">
                  <c:v>2195</c:v>
                </c:pt>
                <c:pt idx="291">
                  <c:v>2195</c:v>
                </c:pt>
                <c:pt idx="292">
                  <c:v>2195</c:v>
                </c:pt>
                <c:pt idx="293">
                  <c:v>2195</c:v>
                </c:pt>
                <c:pt idx="294">
                  <c:v>2195</c:v>
                </c:pt>
                <c:pt idx="295">
                  <c:v>2195</c:v>
                </c:pt>
                <c:pt idx="296">
                  <c:v>2195</c:v>
                </c:pt>
                <c:pt idx="297">
                  <c:v>2195</c:v>
                </c:pt>
                <c:pt idx="298">
                  <c:v>2195</c:v>
                </c:pt>
                <c:pt idx="299">
                  <c:v>2195</c:v>
                </c:pt>
                <c:pt idx="300">
                  <c:v>2195</c:v>
                </c:pt>
                <c:pt idx="301">
                  <c:v>2195</c:v>
                </c:pt>
                <c:pt idx="302">
                  <c:v>2195</c:v>
                </c:pt>
                <c:pt idx="303">
                  <c:v>2195</c:v>
                </c:pt>
                <c:pt idx="304">
                  <c:v>2195</c:v>
                </c:pt>
                <c:pt idx="305">
                  <c:v>2163</c:v>
                </c:pt>
                <c:pt idx="306">
                  <c:v>2163</c:v>
                </c:pt>
                <c:pt idx="307">
                  <c:v>2163</c:v>
                </c:pt>
                <c:pt idx="308">
                  <c:v>2163</c:v>
                </c:pt>
                <c:pt idx="309">
                  <c:v>2163</c:v>
                </c:pt>
                <c:pt idx="310">
                  <c:v>2163</c:v>
                </c:pt>
                <c:pt idx="311">
                  <c:v>2163</c:v>
                </c:pt>
                <c:pt idx="312">
                  <c:v>2163</c:v>
                </c:pt>
                <c:pt idx="313">
                  <c:v>2163</c:v>
                </c:pt>
                <c:pt idx="314">
                  <c:v>2163</c:v>
                </c:pt>
                <c:pt idx="315">
                  <c:v>2163</c:v>
                </c:pt>
                <c:pt idx="316">
                  <c:v>2163</c:v>
                </c:pt>
                <c:pt idx="317">
                  <c:v>2163</c:v>
                </c:pt>
                <c:pt idx="318">
                  <c:v>2163</c:v>
                </c:pt>
                <c:pt idx="319">
                  <c:v>2163</c:v>
                </c:pt>
                <c:pt idx="320">
                  <c:v>2163</c:v>
                </c:pt>
                <c:pt idx="321">
                  <c:v>2163</c:v>
                </c:pt>
                <c:pt idx="322">
                  <c:v>2163</c:v>
                </c:pt>
                <c:pt idx="323">
                  <c:v>2163</c:v>
                </c:pt>
                <c:pt idx="324">
                  <c:v>2163</c:v>
                </c:pt>
                <c:pt idx="325">
                  <c:v>2163</c:v>
                </c:pt>
                <c:pt idx="326">
                  <c:v>2163</c:v>
                </c:pt>
                <c:pt idx="327">
                  <c:v>2163</c:v>
                </c:pt>
                <c:pt idx="328">
                  <c:v>2163</c:v>
                </c:pt>
                <c:pt idx="329">
                  <c:v>2163</c:v>
                </c:pt>
                <c:pt idx="330">
                  <c:v>2163</c:v>
                </c:pt>
                <c:pt idx="331">
                  <c:v>2163</c:v>
                </c:pt>
                <c:pt idx="332">
                  <c:v>2163</c:v>
                </c:pt>
                <c:pt idx="333">
                  <c:v>2163</c:v>
                </c:pt>
                <c:pt idx="334">
                  <c:v>2163</c:v>
                </c:pt>
                <c:pt idx="335">
                  <c:v>2163</c:v>
                </c:pt>
                <c:pt idx="336">
                  <c:v>2163</c:v>
                </c:pt>
                <c:pt idx="337">
                  <c:v>2163</c:v>
                </c:pt>
                <c:pt idx="338">
                  <c:v>2163</c:v>
                </c:pt>
                <c:pt idx="339">
                  <c:v>2163</c:v>
                </c:pt>
                <c:pt idx="340">
                  <c:v>2163</c:v>
                </c:pt>
                <c:pt idx="341">
                  <c:v>2163</c:v>
                </c:pt>
                <c:pt idx="342">
                  <c:v>2163</c:v>
                </c:pt>
                <c:pt idx="343">
                  <c:v>2163</c:v>
                </c:pt>
                <c:pt idx="344">
                  <c:v>2163</c:v>
                </c:pt>
                <c:pt idx="345">
                  <c:v>2163</c:v>
                </c:pt>
                <c:pt idx="346">
                  <c:v>2163</c:v>
                </c:pt>
                <c:pt idx="347">
                  <c:v>2163</c:v>
                </c:pt>
                <c:pt idx="348">
                  <c:v>2163</c:v>
                </c:pt>
                <c:pt idx="349">
                  <c:v>2163</c:v>
                </c:pt>
                <c:pt idx="350">
                  <c:v>2163</c:v>
                </c:pt>
                <c:pt idx="351">
                  <c:v>2163</c:v>
                </c:pt>
                <c:pt idx="352">
                  <c:v>2163</c:v>
                </c:pt>
                <c:pt idx="353">
                  <c:v>2163</c:v>
                </c:pt>
                <c:pt idx="354">
                  <c:v>2163</c:v>
                </c:pt>
                <c:pt idx="355">
                  <c:v>2163</c:v>
                </c:pt>
                <c:pt idx="356">
                  <c:v>2163</c:v>
                </c:pt>
                <c:pt idx="357">
                  <c:v>2163</c:v>
                </c:pt>
                <c:pt idx="358">
                  <c:v>2163</c:v>
                </c:pt>
                <c:pt idx="359">
                  <c:v>2163</c:v>
                </c:pt>
                <c:pt idx="360">
                  <c:v>2163</c:v>
                </c:pt>
                <c:pt idx="361">
                  <c:v>2163</c:v>
                </c:pt>
                <c:pt idx="362">
                  <c:v>2163</c:v>
                </c:pt>
                <c:pt idx="363">
                  <c:v>2163</c:v>
                </c:pt>
                <c:pt idx="364">
                  <c:v>2163</c:v>
                </c:pt>
                <c:pt idx="365">
                  <c:v>2163</c:v>
                </c:pt>
              </c:numCache>
            </c:numRef>
          </c:val>
          <c:smooth val="0"/>
        </c:ser>
        <c:dLbls>
          <c:showLegendKey val="0"/>
          <c:showVal val="0"/>
          <c:showCatName val="0"/>
          <c:showSerName val="0"/>
          <c:showPercent val="0"/>
          <c:showBubbleSize val="0"/>
        </c:dLbls>
        <c:marker val="1"/>
        <c:smooth val="0"/>
        <c:axId val="101302656"/>
        <c:axId val="101251328"/>
      </c:lineChart>
      <c:catAx>
        <c:axId val="100329728"/>
        <c:scaling>
          <c:orientation val="minMax"/>
        </c:scaling>
        <c:delete val="0"/>
        <c:axPos val="b"/>
        <c:numFmt formatCode="mmm\-yy" sourceLinked="0"/>
        <c:majorTickMark val="in"/>
        <c:minorTickMark val="none"/>
        <c:tickLblPos val="nextTo"/>
        <c:spPr>
          <a:ln w="12700">
            <a:solidFill>
              <a:schemeClr val="tx1"/>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01249024"/>
        <c:crosses val="autoZero"/>
        <c:auto val="0"/>
        <c:lblAlgn val="ctr"/>
        <c:lblOffset val="100"/>
        <c:tickLblSkip val="30"/>
        <c:tickMarkSkip val="30"/>
        <c:noMultiLvlLbl val="0"/>
      </c:catAx>
      <c:valAx>
        <c:axId val="101249024"/>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Alberta/B.C.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a:t>
                </a:r>
              </a:p>
            </c:rich>
          </c:tx>
          <c:layout>
            <c:manualLayout>
              <c:xMode val="edge"/>
              <c:yMode val="edge"/>
              <c:x val="1.0537309855665521E-3"/>
              <c:y val="0.24293780453913849"/>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00329728"/>
        <c:crosses val="autoZero"/>
        <c:crossBetween val="midCat"/>
        <c:majorUnit val="10"/>
        <c:minorUnit val="5"/>
      </c:valAx>
      <c:valAx>
        <c:axId val="101251328"/>
        <c:scaling>
          <c:orientation val="minMax"/>
          <c:max val="3465"/>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Alberta/B.C. Border Flow (TJ/day)</a:t>
                </a:r>
              </a:p>
            </c:rich>
          </c:tx>
          <c:layout>
            <c:manualLayout>
              <c:xMode val="edge"/>
              <c:yMode val="edge"/>
              <c:x val="0.96491303181412125"/>
              <c:y val="0.29237349562616377"/>
            </c:manualLayout>
          </c:layout>
          <c:overlay val="0"/>
        </c:title>
        <c:numFmt formatCode="0" sourceLinked="1"/>
        <c:majorTickMark val="out"/>
        <c:minorTickMark val="none"/>
        <c:tickLblPos val="nextTo"/>
        <c:txPr>
          <a:bodyPr/>
          <a:lstStyle/>
          <a:p>
            <a:pPr>
              <a:defRPr sz="1200" b="1">
                <a:latin typeface="Arial" panose="020B0604020202020204" pitchFamily="34" charset="0"/>
                <a:cs typeface="Arial" panose="020B0604020202020204" pitchFamily="34" charset="0"/>
              </a:defRPr>
            </a:pPr>
            <a:endParaRPr lang="en-US"/>
          </a:p>
        </c:txPr>
        <c:crossAx val="101302656"/>
        <c:crosses val="max"/>
        <c:crossBetween val="between"/>
        <c:majorUnit val="385"/>
        <c:minorUnit val="192.5"/>
      </c:valAx>
      <c:dateAx>
        <c:axId val="101302656"/>
        <c:scaling>
          <c:orientation val="minMax"/>
        </c:scaling>
        <c:delete val="1"/>
        <c:axPos val="b"/>
        <c:numFmt formatCode="mmm\-yy" sourceLinked="1"/>
        <c:majorTickMark val="out"/>
        <c:minorTickMark val="none"/>
        <c:tickLblPos val="nextTo"/>
        <c:crossAx val="101251328"/>
        <c:crosses val="autoZero"/>
        <c:auto val="1"/>
        <c:lblOffset val="100"/>
        <c:baseTimeUnit val="days"/>
      </c:dateAx>
      <c:spPr>
        <a:solidFill>
          <a:srgbClr val="FFFFFF"/>
        </a:solidFill>
        <a:ln w="3175">
          <a:noFill/>
          <a:prstDash val="solid"/>
        </a:ln>
      </c:spPr>
    </c:plotArea>
    <c:legend>
      <c:legendPos val="r"/>
      <c:layout>
        <c:manualLayout>
          <c:xMode val="edge"/>
          <c:yMode val="edge"/>
          <c:x val="8.747210076085063E-2"/>
          <c:y val="0.89043146052441613"/>
          <c:w val="0.81276558554522083"/>
          <c:h val="3.7135886928097314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8.3245521601685982E-2"/>
          <c:y val="8.0224050781046635E-2"/>
          <c:w val="0.82753775904460836"/>
          <c:h val="0.86469116260456957"/>
        </c:manualLayout>
      </c:layout>
      <c:areaChart>
        <c:grouping val="standard"/>
        <c:varyColors val="0"/>
        <c:ser>
          <c:idx val="0"/>
          <c:order val="0"/>
          <c:tx>
            <c:v>Alberta BC Delivery Capability</c:v>
          </c:tx>
          <c:spPr>
            <a:solidFill>
              <a:srgbClr val="1F497D">
                <a:lumMod val="40000"/>
                <a:lumOff val="60000"/>
              </a:srgbClr>
            </a:solidFill>
            <a:ln w="12700">
              <a:solidFill>
                <a:srgbClr val="000000"/>
              </a:solidFill>
              <a:prstDash val="solid"/>
            </a:ln>
            <a:effectLst>
              <a:outerShdw dist="35921" dir="2700000" algn="br">
                <a:srgbClr val="000000"/>
              </a:outerShdw>
            </a:effectLst>
          </c:spP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BORDER'!$S$307:$S$672</c:f>
              <c:numCache>
                <c:formatCode>0.00</c:formatCode>
                <c:ptCount val="366"/>
                <c:pt idx="0">
                  <c:v>60</c:v>
                </c:pt>
                <c:pt idx="1">
                  <c:v>60</c:v>
                </c:pt>
                <c:pt idx="2">
                  <c:v>60</c:v>
                </c:pt>
                <c:pt idx="3">
                  <c:v>60</c:v>
                </c:pt>
                <c:pt idx="4">
                  <c:v>60</c:v>
                </c:pt>
                <c:pt idx="5">
                  <c:v>60</c:v>
                </c:pt>
                <c:pt idx="6">
                  <c:v>60</c:v>
                </c:pt>
                <c:pt idx="7">
                  <c:v>60</c:v>
                </c:pt>
                <c:pt idx="8">
                  <c:v>60</c:v>
                </c:pt>
                <c:pt idx="9">
                  <c:v>60</c:v>
                </c:pt>
                <c:pt idx="10">
                  <c:v>60</c:v>
                </c:pt>
                <c:pt idx="11">
                  <c:v>60</c:v>
                </c:pt>
                <c:pt idx="12" formatCode="0">
                  <c:v>42</c:v>
                </c:pt>
                <c:pt idx="13" formatCode="0">
                  <c:v>42</c:v>
                </c:pt>
                <c:pt idx="14" formatCode="0">
                  <c:v>42</c:v>
                </c:pt>
                <c:pt idx="15" formatCode="0">
                  <c:v>42</c:v>
                </c:pt>
                <c:pt idx="16" formatCode="0">
                  <c:v>42</c:v>
                </c:pt>
                <c:pt idx="17" formatCode="0">
                  <c:v>42</c:v>
                </c:pt>
                <c:pt idx="18" formatCode="0">
                  <c:v>42</c:v>
                </c:pt>
                <c:pt idx="19" formatCode="0">
                  <c:v>42</c:v>
                </c:pt>
                <c:pt idx="20" formatCode="0">
                  <c:v>42</c:v>
                </c:pt>
                <c:pt idx="21" formatCode="0">
                  <c:v>42</c:v>
                </c:pt>
                <c:pt idx="22" formatCode="0">
                  <c:v>42</c:v>
                </c:pt>
                <c:pt idx="23" formatCode="0">
                  <c:v>42</c:v>
                </c:pt>
                <c:pt idx="24" formatCode="0">
                  <c:v>42</c:v>
                </c:pt>
                <c:pt idx="25" formatCode="0">
                  <c:v>42</c:v>
                </c:pt>
                <c:pt idx="26" formatCode="0">
                  <c:v>42</c:v>
                </c:pt>
                <c:pt idx="27" formatCode="0">
                  <c:v>42</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60</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60</c:v>
                </c:pt>
                <c:pt idx="92">
                  <c:v>60</c:v>
                </c:pt>
                <c:pt idx="93">
                  <c:v>60</c:v>
                </c:pt>
                <c:pt idx="94">
                  <c:v>60</c:v>
                </c:pt>
                <c:pt idx="95">
                  <c:v>60</c:v>
                </c:pt>
                <c:pt idx="96">
                  <c:v>60</c:v>
                </c:pt>
                <c:pt idx="97">
                  <c:v>60</c:v>
                </c:pt>
                <c:pt idx="98">
                  <c:v>60</c:v>
                </c:pt>
                <c:pt idx="99">
                  <c:v>60</c:v>
                </c:pt>
                <c:pt idx="100">
                  <c:v>60</c:v>
                </c:pt>
                <c:pt idx="101">
                  <c:v>60</c:v>
                </c:pt>
                <c:pt idx="102">
                  <c:v>60</c:v>
                </c:pt>
                <c:pt idx="103">
                  <c:v>60</c:v>
                </c:pt>
                <c:pt idx="104">
                  <c:v>60</c:v>
                </c:pt>
                <c:pt idx="105">
                  <c:v>60</c:v>
                </c:pt>
                <c:pt idx="106">
                  <c:v>60</c:v>
                </c:pt>
                <c:pt idx="107">
                  <c:v>60</c:v>
                </c:pt>
                <c:pt idx="108">
                  <c:v>60</c:v>
                </c:pt>
                <c:pt idx="109">
                  <c:v>60</c:v>
                </c:pt>
                <c:pt idx="110">
                  <c:v>60</c:v>
                </c:pt>
                <c:pt idx="111">
                  <c:v>60</c:v>
                </c:pt>
                <c:pt idx="112">
                  <c:v>60</c:v>
                </c:pt>
                <c:pt idx="113">
                  <c:v>60</c:v>
                </c:pt>
                <c:pt idx="114">
                  <c:v>60</c:v>
                </c:pt>
                <c:pt idx="115">
                  <c:v>60</c:v>
                </c:pt>
                <c:pt idx="116">
                  <c:v>60</c:v>
                </c:pt>
                <c:pt idx="117">
                  <c:v>60</c:v>
                </c:pt>
                <c:pt idx="118">
                  <c:v>60</c:v>
                </c:pt>
                <c:pt idx="119">
                  <c:v>60</c:v>
                </c:pt>
                <c:pt idx="120">
                  <c:v>60</c:v>
                </c:pt>
                <c:pt idx="121">
                  <c:v>60</c:v>
                </c:pt>
                <c:pt idx="122">
                  <c:v>60</c:v>
                </c:pt>
                <c:pt idx="123">
                  <c:v>59.6</c:v>
                </c:pt>
                <c:pt idx="124">
                  <c:v>59.6</c:v>
                </c:pt>
                <c:pt idx="125">
                  <c:v>59.6</c:v>
                </c:pt>
                <c:pt idx="126">
                  <c:v>59.6</c:v>
                </c:pt>
                <c:pt idx="127">
                  <c:v>59.6</c:v>
                </c:pt>
                <c:pt idx="128">
                  <c:v>59.6</c:v>
                </c:pt>
                <c:pt idx="129">
                  <c:v>59.6</c:v>
                </c:pt>
                <c:pt idx="130">
                  <c:v>59.6</c:v>
                </c:pt>
                <c:pt idx="131">
                  <c:v>59.6</c:v>
                </c:pt>
                <c:pt idx="132">
                  <c:v>59.6</c:v>
                </c:pt>
                <c:pt idx="133">
                  <c:v>59.6</c:v>
                </c:pt>
                <c:pt idx="134">
                  <c:v>59.6</c:v>
                </c:pt>
                <c:pt idx="135">
                  <c:v>59.6</c:v>
                </c:pt>
                <c:pt idx="136">
                  <c:v>59.6</c:v>
                </c:pt>
                <c:pt idx="137">
                  <c:v>59.6</c:v>
                </c:pt>
                <c:pt idx="138" formatCode="0">
                  <c:v>55</c:v>
                </c:pt>
                <c:pt idx="139" formatCode="0">
                  <c:v>55</c:v>
                </c:pt>
                <c:pt idx="140" formatCode="0">
                  <c:v>55</c:v>
                </c:pt>
                <c:pt idx="141" formatCode="0">
                  <c:v>55</c:v>
                </c:pt>
                <c:pt idx="142" formatCode="0">
                  <c:v>55</c:v>
                </c:pt>
                <c:pt idx="143">
                  <c:v>59.6</c:v>
                </c:pt>
                <c:pt idx="144">
                  <c:v>59.6</c:v>
                </c:pt>
                <c:pt idx="145">
                  <c:v>59.6</c:v>
                </c:pt>
                <c:pt idx="146">
                  <c:v>59.6</c:v>
                </c:pt>
                <c:pt idx="147">
                  <c:v>59.6</c:v>
                </c:pt>
                <c:pt idx="148">
                  <c:v>59.6</c:v>
                </c:pt>
                <c:pt idx="149">
                  <c:v>59.6</c:v>
                </c:pt>
                <c:pt idx="150">
                  <c:v>59.6</c:v>
                </c:pt>
                <c:pt idx="151">
                  <c:v>59.6</c:v>
                </c:pt>
                <c:pt idx="152">
                  <c:v>59.6</c:v>
                </c:pt>
                <c:pt idx="153">
                  <c:v>59</c:v>
                </c:pt>
                <c:pt idx="154">
                  <c:v>59</c:v>
                </c:pt>
                <c:pt idx="155">
                  <c:v>59</c:v>
                </c:pt>
                <c:pt idx="156">
                  <c:v>59</c:v>
                </c:pt>
                <c:pt idx="157">
                  <c:v>59</c:v>
                </c:pt>
                <c:pt idx="158" formatCode="0">
                  <c:v>60</c:v>
                </c:pt>
                <c:pt idx="159" formatCode="0">
                  <c:v>60</c:v>
                </c:pt>
                <c:pt idx="160" formatCode="0">
                  <c:v>60</c:v>
                </c:pt>
                <c:pt idx="161" formatCode="0">
                  <c:v>60</c:v>
                </c:pt>
                <c:pt idx="162" formatCode="0">
                  <c:v>60</c:v>
                </c:pt>
                <c:pt idx="163" formatCode="0">
                  <c:v>60</c:v>
                </c:pt>
                <c:pt idx="164">
                  <c:v>59</c:v>
                </c:pt>
                <c:pt idx="165">
                  <c:v>59</c:v>
                </c:pt>
                <c:pt idx="166">
                  <c:v>59</c:v>
                </c:pt>
                <c:pt idx="167">
                  <c:v>59</c:v>
                </c:pt>
                <c:pt idx="168">
                  <c:v>59</c:v>
                </c:pt>
                <c:pt idx="169">
                  <c:v>59</c:v>
                </c:pt>
                <c:pt idx="170">
                  <c:v>59</c:v>
                </c:pt>
                <c:pt idx="171">
                  <c:v>59</c:v>
                </c:pt>
                <c:pt idx="172">
                  <c:v>59</c:v>
                </c:pt>
                <c:pt idx="173">
                  <c:v>59</c:v>
                </c:pt>
                <c:pt idx="174">
                  <c:v>59</c:v>
                </c:pt>
                <c:pt idx="175">
                  <c:v>59</c:v>
                </c:pt>
                <c:pt idx="176">
                  <c:v>59</c:v>
                </c:pt>
                <c:pt idx="177">
                  <c:v>59</c:v>
                </c:pt>
                <c:pt idx="178">
                  <c:v>59</c:v>
                </c:pt>
                <c:pt idx="179">
                  <c:v>59</c:v>
                </c:pt>
                <c:pt idx="180">
                  <c:v>59</c:v>
                </c:pt>
                <c:pt idx="181">
                  <c:v>59</c:v>
                </c:pt>
                <c:pt idx="182">
                  <c:v>59</c:v>
                </c:pt>
                <c:pt idx="183">
                  <c:v>59</c:v>
                </c:pt>
                <c:pt idx="184">
                  <c:v>58</c:v>
                </c:pt>
                <c:pt idx="185">
                  <c:v>58</c:v>
                </c:pt>
                <c:pt idx="186">
                  <c:v>58</c:v>
                </c:pt>
                <c:pt idx="187">
                  <c:v>58</c:v>
                </c:pt>
                <c:pt idx="188">
                  <c:v>58</c:v>
                </c:pt>
                <c:pt idx="189">
                  <c:v>58</c:v>
                </c:pt>
                <c:pt idx="190">
                  <c:v>58</c:v>
                </c:pt>
                <c:pt idx="191">
                  <c:v>58</c:v>
                </c:pt>
                <c:pt idx="192">
                  <c:v>58</c:v>
                </c:pt>
                <c:pt idx="193">
                  <c:v>58</c:v>
                </c:pt>
                <c:pt idx="194">
                  <c:v>58</c:v>
                </c:pt>
                <c:pt idx="195">
                  <c:v>58</c:v>
                </c:pt>
                <c:pt idx="196">
                  <c:v>58</c:v>
                </c:pt>
                <c:pt idx="197">
                  <c:v>58</c:v>
                </c:pt>
                <c:pt idx="198">
                  <c:v>58</c:v>
                </c:pt>
                <c:pt idx="199">
                  <c:v>58</c:v>
                </c:pt>
                <c:pt idx="200">
                  <c:v>58</c:v>
                </c:pt>
                <c:pt idx="201">
                  <c:v>58</c:v>
                </c:pt>
                <c:pt idx="202">
                  <c:v>58</c:v>
                </c:pt>
                <c:pt idx="203">
                  <c:v>58</c:v>
                </c:pt>
                <c:pt idx="204">
                  <c:v>58</c:v>
                </c:pt>
                <c:pt idx="205">
                  <c:v>58</c:v>
                </c:pt>
                <c:pt idx="206">
                  <c:v>58</c:v>
                </c:pt>
                <c:pt idx="207">
                  <c:v>58</c:v>
                </c:pt>
                <c:pt idx="208">
                  <c:v>58</c:v>
                </c:pt>
                <c:pt idx="209">
                  <c:v>58</c:v>
                </c:pt>
                <c:pt idx="210">
                  <c:v>58</c:v>
                </c:pt>
                <c:pt idx="211">
                  <c:v>58</c:v>
                </c:pt>
                <c:pt idx="212">
                  <c:v>58</c:v>
                </c:pt>
                <c:pt idx="213">
                  <c:v>58</c:v>
                </c:pt>
                <c:pt idx="214">
                  <c:v>58</c:v>
                </c:pt>
                <c:pt idx="215">
                  <c:v>59</c:v>
                </c:pt>
                <c:pt idx="216">
                  <c:v>59</c:v>
                </c:pt>
                <c:pt idx="217">
                  <c:v>59</c:v>
                </c:pt>
                <c:pt idx="218">
                  <c:v>59</c:v>
                </c:pt>
                <c:pt idx="219">
                  <c:v>59</c:v>
                </c:pt>
                <c:pt idx="220">
                  <c:v>59</c:v>
                </c:pt>
                <c:pt idx="221">
                  <c:v>59</c:v>
                </c:pt>
                <c:pt idx="222">
                  <c:v>59</c:v>
                </c:pt>
                <c:pt idx="223">
                  <c:v>59</c:v>
                </c:pt>
                <c:pt idx="224">
                  <c:v>59</c:v>
                </c:pt>
                <c:pt idx="225">
                  <c:v>59</c:v>
                </c:pt>
                <c:pt idx="226">
                  <c:v>59</c:v>
                </c:pt>
                <c:pt idx="227">
                  <c:v>59</c:v>
                </c:pt>
                <c:pt idx="228">
                  <c:v>59</c:v>
                </c:pt>
                <c:pt idx="229">
                  <c:v>59</c:v>
                </c:pt>
                <c:pt idx="230">
                  <c:v>59</c:v>
                </c:pt>
                <c:pt idx="231">
                  <c:v>59</c:v>
                </c:pt>
                <c:pt idx="232">
                  <c:v>59</c:v>
                </c:pt>
                <c:pt idx="233">
                  <c:v>59</c:v>
                </c:pt>
                <c:pt idx="234">
                  <c:v>59</c:v>
                </c:pt>
                <c:pt idx="235">
                  <c:v>59</c:v>
                </c:pt>
                <c:pt idx="236">
                  <c:v>59</c:v>
                </c:pt>
                <c:pt idx="237">
                  <c:v>59</c:v>
                </c:pt>
                <c:pt idx="238">
                  <c:v>59</c:v>
                </c:pt>
                <c:pt idx="239">
                  <c:v>59</c:v>
                </c:pt>
                <c:pt idx="240">
                  <c:v>59</c:v>
                </c:pt>
                <c:pt idx="241">
                  <c:v>59</c:v>
                </c:pt>
                <c:pt idx="242">
                  <c:v>59</c:v>
                </c:pt>
                <c:pt idx="243">
                  <c:v>59</c:v>
                </c:pt>
                <c:pt idx="244">
                  <c:v>59</c:v>
                </c:pt>
                <c:pt idx="245">
                  <c:v>59</c:v>
                </c:pt>
                <c:pt idx="246">
                  <c:v>59</c:v>
                </c:pt>
                <c:pt idx="247">
                  <c:v>59</c:v>
                </c:pt>
                <c:pt idx="248">
                  <c:v>59</c:v>
                </c:pt>
                <c:pt idx="249">
                  <c:v>59</c:v>
                </c:pt>
                <c:pt idx="250">
                  <c:v>59</c:v>
                </c:pt>
                <c:pt idx="251">
                  <c:v>59</c:v>
                </c:pt>
                <c:pt idx="252">
                  <c:v>59</c:v>
                </c:pt>
                <c:pt idx="253">
                  <c:v>59</c:v>
                </c:pt>
                <c:pt idx="254">
                  <c:v>59</c:v>
                </c:pt>
                <c:pt idx="255">
                  <c:v>59</c:v>
                </c:pt>
                <c:pt idx="256">
                  <c:v>59</c:v>
                </c:pt>
                <c:pt idx="257">
                  <c:v>59</c:v>
                </c:pt>
                <c:pt idx="258">
                  <c:v>59</c:v>
                </c:pt>
                <c:pt idx="259">
                  <c:v>59</c:v>
                </c:pt>
                <c:pt idx="260">
                  <c:v>59</c:v>
                </c:pt>
                <c:pt idx="261">
                  <c:v>59</c:v>
                </c:pt>
                <c:pt idx="262">
                  <c:v>59</c:v>
                </c:pt>
                <c:pt idx="263">
                  <c:v>59</c:v>
                </c:pt>
                <c:pt idx="264">
                  <c:v>59</c:v>
                </c:pt>
                <c:pt idx="265">
                  <c:v>59</c:v>
                </c:pt>
                <c:pt idx="266">
                  <c:v>59</c:v>
                </c:pt>
                <c:pt idx="267">
                  <c:v>59</c:v>
                </c:pt>
                <c:pt idx="268">
                  <c:v>59</c:v>
                </c:pt>
                <c:pt idx="269">
                  <c:v>59</c:v>
                </c:pt>
                <c:pt idx="270">
                  <c:v>59</c:v>
                </c:pt>
                <c:pt idx="271">
                  <c:v>59</c:v>
                </c:pt>
                <c:pt idx="272">
                  <c:v>59</c:v>
                </c:pt>
                <c:pt idx="273">
                  <c:v>59</c:v>
                </c:pt>
                <c:pt idx="274">
                  <c:v>59</c:v>
                </c:pt>
                <c:pt idx="275">
                  <c:v>60</c:v>
                </c:pt>
                <c:pt idx="276">
                  <c:v>60</c:v>
                </c:pt>
                <c:pt idx="277">
                  <c:v>60</c:v>
                </c:pt>
                <c:pt idx="278">
                  <c:v>60</c:v>
                </c:pt>
                <c:pt idx="279">
                  <c:v>60</c:v>
                </c:pt>
                <c:pt idx="280">
                  <c:v>60</c:v>
                </c:pt>
                <c:pt idx="281">
                  <c:v>60</c:v>
                </c:pt>
                <c:pt idx="282">
                  <c:v>60</c:v>
                </c:pt>
                <c:pt idx="283">
                  <c:v>60</c:v>
                </c:pt>
                <c:pt idx="284">
                  <c:v>60</c:v>
                </c:pt>
                <c:pt idx="285" formatCode="0">
                  <c:v>50</c:v>
                </c:pt>
                <c:pt idx="286" formatCode="0">
                  <c:v>50</c:v>
                </c:pt>
                <c:pt idx="287" formatCode="0">
                  <c:v>50</c:v>
                </c:pt>
                <c:pt idx="288">
                  <c:v>60</c:v>
                </c:pt>
                <c:pt idx="289">
                  <c:v>60</c:v>
                </c:pt>
                <c:pt idx="290">
                  <c:v>60</c:v>
                </c:pt>
                <c:pt idx="291">
                  <c:v>60</c:v>
                </c:pt>
                <c:pt idx="292">
                  <c:v>60</c:v>
                </c:pt>
                <c:pt idx="293">
                  <c:v>60</c:v>
                </c:pt>
                <c:pt idx="294">
                  <c:v>60</c:v>
                </c:pt>
                <c:pt idx="295">
                  <c:v>60</c:v>
                </c:pt>
                <c:pt idx="296">
                  <c:v>60</c:v>
                </c:pt>
                <c:pt idx="297">
                  <c:v>60</c:v>
                </c:pt>
                <c:pt idx="298">
                  <c:v>60</c:v>
                </c:pt>
                <c:pt idx="299">
                  <c:v>60</c:v>
                </c:pt>
                <c:pt idx="300">
                  <c:v>60</c:v>
                </c:pt>
                <c:pt idx="301">
                  <c:v>60</c:v>
                </c:pt>
                <c:pt idx="302">
                  <c:v>60</c:v>
                </c:pt>
                <c:pt idx="303">
                  <c:v>60</c:v>
                </c:pt>
                <c:pt idx="304">
                  <c:v>60</c:v>
                </c:pt>
                <c:pt idx="305">
                  <c:v>59</c:v>
                </c:pt>
                <c:pt idx="306">
                  <c:v>59</c:v>
                </c:pt>
                <c:pt idx="307">
                  <c:v>59</c:v>
                </c:pt>
                <c:pt idx="308">
                  <c:v>59</c:v>
                </c:pt>
                <c:pt idx="309">
                  <c:v>59</c:v>
                </c:pt>
                <c:pt idx="310">
                  <c:v>59</c:v>
                </c:pt>
                <c:pt idx="311">
                  <c:v>59</c:v>
                </c:pt>
                <c:pt idx="312">
                  <c:v>59</c:v>
                </c:pt>
                <c:pt idx="313">
                  <c:v>59</c:v>
                </c:pt>
                <c:pt idx="314">
                  <c:v>59</c:v>
                </c:pt>
                <c:pt idx="315">
                  <c:v>59</c:v>
                </c:pt>
                <c:pt idx="316">
                  <c:v>59</c:v>
                </c:pt>
                <c:pt idx="317">
                  <c:v>59</c:v>
                </c:pt>
                <c:pt idx="318">
                  <c:v>59</c:v>
                </c:pt>
                <c:pt idx="319">
                  <c:v>59</c:v>
                </c:pt>
                <c:pt idx="320" formatCode="0">
                  <c:v>50</c:v>
                </c:pt>
                <c:pt idx="321" formatCode="0">
                  <c:v>50</c:v>
                </c:pt>
                <c:pt idx="322" formatCode="0">
                  <c:v>50</c:v>
                </c:pt>
                <c:pt idx="323">
                  <c:v>59</c:v>
                </c:pt>
                <c:pt idx="324">
                  <c:v>59</c:v>
                </c:pt>
                <c:pt idx="325">
                  <c:v>59</c:v>
                </c:pt>
                <c:pt idx="326">
                  <c:v>59</c:v>
                </c:pt>
                <c:pt idx="327">
                  <c:v>59</c:v>
                </c:pt>
                <c:pt idx="328">
                  <c:v>59</c:v>
                </c:pt>
                <c:pt idx="329">
                  <c:v>59</c:v>
                </c:pt>
                <c:pt idx="330">
                  <c:v>59</c:v>
                </c:pt>
                <c:pt idx="331">
                  <c:v>59</c:v>
                </c:pt>
                <c:pt idx="332">
                  <c:v>59</c:v>
                </c:pt>
                <c:pt idx="333">
                  <c:v>59</c:v>
                </c:pt>
                <c:pt idx="334">
                  <c:v>59</c:v>
                </c:pt>
                <c:pt idx="335">
                  <c:v>59</c:v>
                </c:pt>
                <c:pt idx="336">
                  <c:v>58</c:v>
                </c:pt>
                <c:pt idx="337">
                  <c:v>58</c:v>
                </c:pt>
                <c:pt idx="338">
                  <c:v>58</c:v>
                </c:pt>
                <c:pt idx="339">
                  <c:v>58</c:v>
                </c:pt>
                <c:pt idx="340">
                  <c:v>58</c:v>
                </c:pt>
                <c:pt idx="341">
                  <c:v>58</c:v>
                </c:pt>
                <c:pt idx="342">
                  <c:v>58</c:v>
                </c:pt>
                <c:pt idx="343">
                  <c:v>58</c:v>
                </c:pt>
                <c:pt idx="344">
                  <c:v>58</c:v>
                </c:pt>
                <c:pt idx="345">
                  <c:v>58</c:v>
                </c:pt>
                <c:pt idx="346">
                  <c:v>58</c:v>
                </c:pt>
                <c:pt idx="347">
                  <c:v>58</c:v>
                </c:pt>
                <c:pt idx="348">
                  <c:v>58</c:v>
                </c:pt>
                <c:pt idx="349">
                  <c:v>58</c:v>
                </c:pt>
                <c:pt idx="350">
                  <c:v>58</c:v>
                </c:pt>
                <c:pt idx="351">
                  <c:v>58</c:v>
                </c:pt>
                <c:pt idx="352">
                  <c:v>58</c:v>
                </c:pt>
                <c:pt idx="353">
                  <c:v>58</c:v>
                </c:pt>
                <c:pt idx="354">
                  <c:v>58</c:v>
                </c:pt>
                <c:pt idx="355">
                  <c:v>58</c:v>
                </c:pt>
                <c:pt idx="356">
                  <c:v>58</c:v>
                </c:pt>
                <c:pt idx="357">
                  <c:v>58</c:v>
                </c:pt>
                <c:pt idx="358">
                  <c:v>58</c:v>
                </c:pt>
                <c:pt idx="359">
                  <c:v>58</c:v>
                </c:pt>
                <c:pt idx="360">
                  <c:v>58</c:v>
                </c:pt>
                <c:pt idx="361">
                  <c:v>58</c:v>
                </c:pt>
                <c:pt idx="362">
                  <c:v>58</c:v>
                </c:pt>
                <c:pt idx="363">
                  <c:v>58</c:v>
                </c:pt>
                <c:pt idx="364">
                  <c:v>58</c:v>
                </c:pt>
                <c:pt idx="365">
                  <c:v>58</c:v>
                </c:pt>
              </c:numCache>
            </c:numRef>
          </c:val>
        </c:ser>
        <c:dLbls>
          <c:showLegendKey val="0"/>
          <c:showVal val="0"/>
          <c:showCatName val="0"/>
          <c:showSerName val="0"/>
          <c:showPercent val="0"/>
          <c:showBubbleSize val="0"/>
        </c:dLbls>
        <c:axId val="202563968"/>
        <c:axId val="202565888"/>
      </c:areaChart>
      <c:lineChart>
        <c:grouping val="standard"/>
        <c:varyColors val="0"/>
        <c:ser>
          <c:idx val="1"/>
          <c:order val="2"/>
          <c:tx>
            <c:v>2015 Actual Flow</c:v>
          </c:tx>
          <c:spPr>
            <a:ln w="19050">
              <a:solidFill>
                <a:schemeClr val="tx1"/>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BORDER'!$AN$307:$AN$672</c:f>
              <c:numCache>
                <c:formatCode>0.0</c:formatCode>
                <c:ptCount val="366"/>
                <c:pt idx="0">
                  <c:v>56.4</c:v>
                </c:pt>
                <c:pt idx="1">
                  <c:v>53.4</c:v>
                </c:pt>
                <c:pt idx="2">
                  <c:v>56.4</c:v>
                </c:pt>
                <c:pt idx="3">
                  <c:v>55.9</c:v>
                </c:pt>
                <c:pt idx="4">
                  <c:v>55.2</c:v>
                </c:pt>
                <c:pt idx="5">
                  <c:v>54.8</c:v>
                </c:pt>
                <c:pt idx="6">
                  <c:v>53.3</c:v>
                </c:pt>
                <c:pt idx="7">
                  <c:v>56.2</c:v>
                </c:pt>
                <c:pt idx="8">
                  <c:v>55.4</c:v>
                </c:pt>
                <c:pt idx="9">
                  <c:v>52.9</c:v>
                </c:pt>
                <c:pt idx="10">
                  <c:v>49.9</c:v>
                </c:pt>
                <c:pt idx="11">
                  <c:v>54.4</c:v>
                </c:pt>
                <c:pt idx="12">
                  <c:v>52.9</c:v>
                </c:pt>
                <c:pt idx="13">
                  <c:v>46.8</c:v>
                </c:pt>
                <c:pt idx="14">
                  <c:v>42.1</c:v>
                </c:pt>
                <c:pt idx="15">
                  <c:v>41.9</c:v>
                </c:pt>
                <c:pt idx="16">
                  <c:v>42.5</c:v>
                </c:pt>
                <c:pt idx="17">
                  <c:v>42.1</c:v>
                </c:pt>
                <c:pt idx="18">
                  <c:v>41.8</c:v>
                </c:pt>
                <c:pt idx="19">
                  <c:v>41.5</c:v>
                </c:pt>
                <c:pt idx="20">
                  <c:v>41.5</c:v>
                </c:pt>
                <c:pt idx="21">
                  <c:v>42.7</c:v>
                </c:pt>
                <c:pt idx="22">
                  <c:v>42.2</c:v>
                </c:pt>
                <c:pt idx="23">
                  <c:v>42.387447545613597</c:v>
                </c:pt>
                <c:pt idx="24">
                  <c:v>42.1720834465943</c:v>
                </c:pt>
                <c:pt idx="25">
                  <c:v>42.619195939599898</c:v>
                </c:pt>
                <c:pt idx="26">
                  <c:v>42.747973539452801</c:v>
                </c:pt>
                <c:pt idx="27">
                  <c:v>42.098468307951698</c:v>
                </c:pt>
                <c:pt idx="28">
                  <c:v>44.258257133841397</c:v>
                </c:pt>
                <c:pt idx="29">
                  <c:v>46.029676710093504</c:v>
                </c:pt>
                <c:pt idx="30">
                  <c:v>51.619590765765096</c:v>
                </c:pt>
                <c:pt idx="31">
                  <c:v>53.427845277209599</c:v>
                </c:pt>
                <c:pt idx="32">
                  <c:v>56.459672955038897</c:v>
                </c:pt>
                <c:pt idx="33">
                  <c:v>55.831214727899699</c:v>
                </c:pt>
                <c:pt idx="34">
                  <c:v>59.177636440750099</c:v>
                </c:pt>
                <c:pt idx="35">
                  <c:v>57.156705969236697</c:v>
                </c:pt>
                <c:pt idx="36">
                  <c:v>56.058281509213998</c:v>
                </c:pt>
                <c:pt idx="37">
                  <c:v>56.325333380920497</c:v>
                </c:pt>
                <c:pt idx="38">
                  <c:v>56.356746829935503</c:v>
                </c:pt>
                <c:pt idx="39">
                  <c:v>55.251073739116102</c:v>
                </c:pt>
                <c:pt idx="40">
                  <c:v>55.191551634203499</c:v>
                </c:pt>
                <c:pt idx="41">
                  <c:v>54.464284331205299</c:v>
                </c:pt>
                <c:pt idx="42">
                  <c:v>53.834008002653796</c:v>
                </c:pt>
                <c:pt idx="43">
                  <c:v>55.320061482956802</c:v>
                </c:pt>
                <c:pt idx="44">
                  <c:v>55.4115254827855</c:v>
                </c:pt>
                <c:pt idx="45">
                  <c:v>55.5251206268441</c:v>
                </c:pt>
                <c:pt idx="46">
                  <c:v>53.037732772240901</c:v>
                </c:pt>
                <c:pt idx="47">
                  <c:v>52.9242778800335</c:v>
                </c:pt>
                <c:pt idx="48">
                  <c:v>52.190724023713898</c:v>
                </c:pt>
                <c:pt idx="49">
                  <c:v>51.804510247212797</c:v>
                </c:pt>
                <c:pt idx="50">
                  <c:v>51.294106714504601</c:v>
                </c:pt>
                <c:pt idx="51">
                  <c:v>50.9</c:v>
                </c:pt>
                <c:pt idx="52">
                  <c:v>51</c:v>
                </c:pt>
                <c:pt idx="53">
                  <c:v>51.5</c:v>
                </c:pt>
                <c:pt idx="54">
                  <c:v>49.3</c:v>
                </c:pt>
                <c:pt idx="55">
                  <c:v>52.2</c:v>
                </c:pt>
                <c:pt idx="56">
                  <c:v>55.8</c:v>
                </c:pt>
                <c:pt idx="57">
                  <c:v>56.4</c:v>
                </c:pt>
                <c:pt idx="58">
                  <c:v>56.5</c:v>
                </c:pt>
                <c:pt idx="59">
                  <c:v>57</c:v>
                </c:pt>
                <c:pt idx="60">
                  <c:v>53.6</c:v>
                </c:pt>
                <c:pt idx="61">
                  <c:v>53.6</c:v>
                </c:pt>
                <c:pt idx="62">
                  <c:v>53.9</c:v>
                </c:pt>
                <c:pt idx="63">
                  <c:v>54.4</c:v>
                </c:pt>
                <c:pt idx="64">
                  <c:v>54.5</c:v>
                </c:pt>
                <c:pt idx="65">
                  <c:v>55.2</c:v>
                </c:pt>
                <c:pt idx="66">
                  <c:v>56.3</c:v>
                </c:pt>
                <c:pt idx="67">
                  <c:v>55.3</c:v>
                </c:pt>
                <c:pt idx="68">
                  <c:v>54.7</c:v>
                </c:pt>
                <c:pt idx="69">
                  <c:v>54.8</c:v>
                </c:pt>
                <c:pt idx="70">
                  <c:v>54.9</c:v>
                </c:pt>
                <c:pt idx="71">
                  <c:v>53.9</c:v>
                </c:pt>
                <c:pt idx="72">
                  <c:v>50.5</c:v>
                </c:pt>
                <c:pt idx="73">
                  <c:v>50.8</c:v>
                </c:pt>
                <c:pt idx="74">
                  <c:v>49.3</c:v>
                </c:pt>
                <c:pt idx="75">
                  <c:v>51.5</c:v>
                </c:pt>
                <c:pt idx="76">
                  <c:v>42.8</c:v>
                </c:pt>
                <c:pt idx="77">
                  <c:v>52.6</c:v>
                </c:pt>
                <c:pt idx="78">
                  <c:v>43.7</c:v>
                </c:pt>
                <c:pt idx="79">
                  <c:v>46.1</c:v>
                </c:pt>
                <c:pt idx="80">
                  <c:v>41.3</c:v>
                </c:pt>
                <c:pt idx="81">
                  <c:v>54.1</c:v>
                </c:pt>
                <c:pt idx="82">
                  <c:v>53.3</c:v>
                </c:pt>
                <c:pt idx="83">
                  <c:v>53.6</c:v>
                </c:pt>
                <c:pt idx="84">
                  <c:v>55.1</c:v>
                </c:pt>
                <c:pt idx="85">
                  <c:v>55.1</c:v>
                </c:pt>
                <c:pt idx="86">
                  <c:v>56.2</c:v>
                </c:pt>
                <c:pt idx="87">
                  <c:v>55.3</c:v>
                </c:pt>
                <c:pt idx="88">
                  <c:v>55.2</c:v>
                </c:pt>
                <c:pt idx="89">
                  <c:v>55.3324729529972</c:v>
                </c:pt>
                <c:pt idx="90">
                  <c:v>55.375649191302998</c:v>
                </c:pt>
                <c:pt idx="91">
                  <c:v>55.605414550669302</c:v>
                </c:pt>
                <c:pt idx="92">
                  <c:v>55.574948019545701</c:v>
                </c:pt>
                <c:pt idx="93">
                  <c:v>54.174726745352302</c:v>
                </c:pt>
                <c:pt idx="94">
                  <c:v>54.2890016248137</c:v>
                </c:pt>
                <c:pt idx="95">
                  <c:v>50.6596624229322</c:v>
                </c:pt>
                <c:pt idx="96">
                  <c:v>50.172337894416103</c:v>
                </c:pt>
                <c:pt idx="97">
                  <c:v>50.498260861878002</c:v>
                </c:pt>
                <c:pt idx="98">
                  <c:v>53.723957080093399</c:v>
                </c:pt>
                <c:pt idx="99">
                  <c:v>54.065970965008603</c:v>
                </c:pt>
                <c:pt idx="100">
                  <c:v>54.549798245684599</c:v>
                </c:pt>
                <c:pt idx="101">
                  <c:v>54.351979731101999</c:v>
                </c:pt>
                <c:pt idx="102">
                  <c:v>54.651407585344202</c:v>
                </c:pt>
                <c:pt idx="103">
                  <c:v>53.498841391033601</c:v>
                </c:pt>
                <c:pt idx="104">
                  <c:v>54.469541306483897</c:v>
                </c:pt>
                <c:pt idx="105">
                  <c:v>52.883862807287102</c:v>
                </c:pt>
                <c:pt idx="106">
                  <c:v>57.435683619753803</c:v>
                </c:pt>
                <c:pt idx="107">
                  <c:v>50.586525155008502</c:v>
                </c:pt>
                <c:pt idx="108">
                  <c:v>52.575702743204999</c:v>
                </c:pt>
                <c:pt idx="109">
                  <c:v>50.684317425486398</c:v>
                </c:pt>
                <c:pt idx="110">
                  <c:v>53.014828934522299</c:v>
                </c:pt>
                <c:pt idx="111">
                  <c:v>54.996802914560497</c:v>
                </c:pt>
                <c:pt idx="112">
                  <c:v>52.768653763435502</c:v>
                </c:pt>
                <c:pt idx="113">
                  <c:v>52.295864465585403</c:v>
                </c:pt>
                <c:pt idx="114">
                  <c:v>52.775407470155599</c:v>
                </c:pt>
                <c:pt idx="115">
                  <c:v>52.644607532725203</c:v>
                </c:pt>
                <c:pt idx="116">
                  <c:v>50.809998076580101</c:v>
                </c:pt>
                <c:pt idx="117">
                  <c:v>51.122054613585803</c:v>
                </c:pt>
                <c:pt idx="118">
                  <c:v>51.893237311751697</c:v>
                </c:pt>
                <c:pt idx="119">
                  <c:v>53.601695735256605</c:v>
                </c:pt>
                <c:pt idx="120">
                  <c:v>49.945743967856302</c:v>
                </c:pt>
                <c:pt idx="121">
                  <c:v>50.724576724191799</c:v>
                </c:pt>
                <c:pt idx="122">
                  <c:v>48.990460587451999</c:v>
                </c:pt>
                <c:pt idx="123">
                  <c:v>48.915342490460404</c:v>
                </c:pt>
                <c:pt idx="124">
                  <c:v>43.073053830645499</c:v>
                </c:pt>
                <c:pt idx="125">
                  <c:v>42.042444081149604</c:v>
                </c:pt>
                <c:pt idx="126">
                  <c:v>45.5613543965883</c:v>
                </c:pt>
                <c:pt idx="127">
                  <c:v>51.847793998547701</c:v>
                </c:pt>
                <c:pt idx="128">
                  <c:v>48.588716752390901</c:v>
                </c:pt>
                <c:pt idx="129">
                  <c:v>51.915797265613101</c:v>
                </c:pt>
                <c:pt idx="130">
                  <c:v>51.714314566272698</c:v>
                </c:pt>
                <c:pt idx="131">
                  <c:v>51.7439842117601</c:v>
                </c:pt>
                <c:pt idx="132">
                  <c:v>51.982542785829402</c:v>
                </c:pt>
                <c:pt idx="133">
                  <c:v>53.824278751005302</c:v>
                </c:pt>
                <c:pt idx="134">
                  <c:v>53.527537309517001</c:v>
                </c:pt>
                <c:pt idx="135">
                  <c:v>53.471693672006396</c:v>
                </c:pt>
                <c:pt idx="136">
                  <c:v>51.920552086565898</c:v>
                </c:pt>
                <c:pt idx="137">
                  <c:v>51.563877295125295</c:v>
                </c:pt>
                <c:pt idx="138">
                  <c:v>51.3972767374052</c:v>
                </c:pt>
                <c:pt idx="139">
                  <c:v>52.112981051808397</c:v>
                </c:pt>
                <c:pt idx="140">
                  <c:v>50.671610259547997</c:v>
                </c:pt>
                <c:pt idx="141">
                  <c:v>49.866550769682696</c:v>
                </c:pt>
                <c:pt idx="142">
                  <c:v>48.265741793428703</c:v>
                </c:pt>
                <c:pt idx="143">
                  <c:v>56.760389733967997</c:v>
                </c:pt>
                <c:pt idx="144">
                  <c:v>57.899839589416501</c:v>
                </c:pt>
                <c:pt idx="145">
                  <c:v>56.755500032949904</c:v>
                </c:pt>
                <c:pt idx="146">
                  <c:v>58.768184293631002</c:v>
                </c:pt>
                <c:pt idx="147">
                  <c:v>57.201057370825801</c:v>
                </c:pt>
                <c:pt idx="148">
                  <c:v>56.966584452454299</c:v>
                </c:pt>
                <c:pt idx="149">
                  <c:v>55.073937795247701</c:v>
                </c:pt>
                <c:pt idx="150">
                  <c:v>57.675202811895304</c:v>
                </c:pt>
                <c:pt idx="151">
                  <c:v>57.573122561287896</c:v>
                </c:pt>
                <c:pt idx="152">
                  <c:v>55.086303168249394</c:v>
                </c:pt>
                <c:pt idx="153">
                  <c:v>53.341591161480103</c:v>
                </c:pt>
                <c:pt idx="154">
                  <c:v>54.0342458679063</c:v>
                </c:pt>
                <c:pt idx="155">
                  <c:v>56.430357761177703</c:v>
                </c:pt>
                <c:pt idx="156">
                  <c:v>57.713340198732702</c:v>
                </c:pt>
                <c:pt idx="157">
                  <c:v>56.993358312559103</c:v>
                </c:pt>
                <c:pt idx="158">
                  <c:v>57.045081594991899</c:v>
                </c:pt>
                <c:pt idx="159">
                  <c:v>57.388412042716503</c:v>
                </c:pt>
                <c:pt idx="160">
                  <c:v>56.636363233462099</c:v>
                </c:pt>
                <c:pt idx="161">
                  <c:v>52.275081871882598</c:v>
                </c:pt>
                <c:pt idx="162">
                  <c:v>55.629978873306399</c:v>
                </c:pt>
                <c:pt idx="163">
                  <c:v>55.014355357070002</c:v>
                </c:pt>
                <c:pt idx="164">
                  <c:v>55.800570259975295</c:v>
                </c:pt>
              </c:numCache>
            </c:numRef>
          </c:val>
          <c:smooth val="1"/>
        </c:ser>
        <c:ser>
          <c:idx val="4"/>
          <c:order val="3"/>
          <c:tx>
            <c:v>2014/15 Historical Flow</c:v>
          </c:tx>
          <c:spPr>
            <a:ln w="19050">
              <a:solidFill>
                <a:schemeClr val="bg1">
                  <a:lumMod val="50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BORDER'!$O$307:$O$672</c:f>
              <c:numCache>
                <c:formatCode>0.0</c:formatCode>
                <c:ptCount val="366"/>
                <c:pt idx="0">
                  <c:v>41</c:v>
                </c:pt>
                <c:pt idx="1">
                  <c:v>42</c:v>
                </c:pt>
                <c:pt idx="2">
                  <c:v>40</c:v>
                </c:pt>
                <c:pt idx="3">
                  <c:v>40</c:v>
                </c:pt>
                <c:pt idx="4">
                  <c:v>37</c:v>
                </c:pt>
                <c:pt idx="5">
                  <c:v>37</c:v>
                </c:pt>
                <c:pt idx="6">
                  <c:v>32</c:v>
                </c:pt>
                <c:pt idx="7">
                  <c:v>43</c:v>
                </c:pt>
                <c:pt idx="8">
                  <c:v>45</c:v>
                </c:pt>
                <c:pt idx="9">
                  <c:v>43</c:v>
                </c:pt>
                <c:pt idx="10">
                  <c:v>39</c:v>
                </c:pt>
                <c:pt idx="11">
                  <c:v>40</c:v>
                </c:pt>
                <c:pt idx="12">
                  <c:v>42</c:v>
                </c:pt>
                <c:pt idx="13">
                  <c:v>41</c:v>
                </c:pt>
                <c:pt idx="14">
                  <c:v>42</c:v>
                </c:pt>
                <c:pt idx="15">
                  <c:v>40</c:v>
                </c:pt>
                <c:pt idx="16">
                  <c:v>40</c:v>
                </c:pt>
                <c:pt idx="17">
                  <c:v>37</c:v>
                </c:pt>
                <c:pt idx="18">
                  <c:v>38</c:v>
                </c:pt>
                <c:pt idx="19">
                  <c:v>36</c:v>
                </c:pt>
                <c:pt idx="20">
                  <c:v>36</c:v>
                </c:pt>
                <c:pt idx="21">
                  <c:v>36</c:v>
                </c:pt>
                <c:pt idx="22">
                  <c:v>39</c:v>
                </c:pt>
                <c:pt idx="23">
                  <c:v>41</c:v>
                </c:pt>
                <c:pt idx="24">
                  <c:v>43</c:v>
                </c:pt>
                <c:pt idx="25">
                  <c:v>42</c:v>
                </c:pt>
                <c:pt idx="26">
                  <c:v>40</c:v>
                </c:pt>
                <c:pt idx="27">
                  <c:v>43</c:v>
                </c:pt>
                <c:pt idx="28">
                  <c:v>41</c:v>
                </c:pt>
                <c:pt idx="29">
                  <c:v>43</c:v>
                </c:pt>
                <c:pt idx="30">
                  <c:v>44</c:v>
                </c:pt>
                <c:pt idx="31">
                  <c:v>48</c:v>
                </c:pt>
                <c:pt idx="32">
                  <c:v>49</c:v>
                </c:pt>
                <c:pt idx="33">
                  <c:v>50</c:v>
                </c:pt>
                <c:pt idx="34">
                  <c:v>51</c:v>
                </c:pt>
                <c:pt idx="35">
                  <c:v>49</c:v>
                </c:pt>
                <c:pt idx="36">
                  <c:v>50</c:v>
                </c:pt>
                <c:pt idx="37">
                  <c:v>50</c:v>
                </c:pt>
                <c:pt idx="38">
                  <c:v>48</c:v>
                </c:pt>
                <c:pt idx="39">
                  <c:v>45</c:v>
                </c:pt>
                <c:pt idx="40">
                  <c:v>43</c:v>
                </c:pt>
                <c:pt idx="41">
                  <c:v>43</c:v>
                </c:pt>
                <c:pt idx="42">
                  <c:v>43</c:v>
                </c:pt>
                <c:pt idx="43">
                  <c:v>44</c:v>
                </c:pt>
                <c:pt idx="44">
                  <c:v>43</c:v>
                </c:pt>
                <c:pt idx="45">
                  <c:v>44</c:v>
                </c:pt>
                <c:pt idx="46">
                  <c:v>44</c:v>
                </c:pt>
                <c:pt idx="47">
                  <c:v>46</c:v>
                </c:pt>
                <c:pt idx="48">
                  <c:v>46</c:v>
                </c:pt>
                <c:pt idx="49">
                  <c:v>44</c:v>
                </c:pt>
                <c:pt idx="50">
                  <c:v>47</c:v>
                </c:pt>
                <c:pt idx="51">
                  <c:v>45</c:v>
                </c:pt>
                <c:pt idx="52">
                  <c:v>46</c:v>
                </c:pt>
                <c:pt idx="53">
                  <c:v>49</c:v>
                </c:pt>
                <c:pt idx="54">
                  <c:v>47</c:v>
                </c:pt>
                <c:pt idx="55">
                  <c:v>45</c:v>
                </c:pt>
                <c:pt idx="56">
                  <c:v>47</c:v>
                </c:pt>
                <c:pt idx="57">
                  <c:v>46</c:v>
                </c:pt>
                <c:pt idx="58">
                  <c:v>51</c:v>
                </c:pt>
                <c:pt idx="59">
                  <c:v>55</c:v>
                </c:pt>
                <c:pt idx="60">
                  <c:v>53</c:v>
                </c:pt>
                <c:pt idx="61">
                  <c:v>50</c:v>
                </c:pt>
                <c:pt idx="62">
                  <c:v>49</c:v>
                </c:pt>
                <c:pt idx="63">
                  <c:v>48</c:v>
                </c:pt>
                <c:pt idx="64">
                  <c:v>48</c:v>
                </c:pt>
                <c:pt idx="65">
                  <c:v>52</c:v>
                </c:pt>
                <c:pt idx="66">
                  <c:v>54</c:v>
                </c:pt>
                <c:pt idx="67">
                  <c:v>51</c:v>
                </c:pt>
                <c:pt idx="68">
                  <c:v>53</c:v>
                </c:pt>
                <c:pt idx="69">
                  <c:v>50</c:v>
                </c:pt>
                <c:pt idx="70">
                  <c:v>51</c:v>
                </c:pt>
                <c:pt idx="71">
                  <c:v>44</c:v>
                </c:pt>
                <c:pt idx="72">
                  <c:v>43</c:v>
                </c:pt>
                <c:pt idx="73">
                  <c:v>45</c:v>
                </c:pt>
                <c:pt idx="74">
                  <c:v>46</c:v>
                </c:pt>
                <c:pt idx="75">
                  <c:v>47</c:v>
                </c:pt>
                <c:pt idx="76">
                  <c:v>47</c:v>
                </c:pt>
                <c:pt idx="77">
                  <c:v>46</c:v>
                </c:pt>
                <c:pt idx="78">
                  <c:v>52</c:v>
                </c:pt>
                <c:pt idx="79">
                  <c:v>42</c:v>
                </c:pt>
                <c:pt idx="80">
                  <c:v>44</c:v>
                </c:pt>
                <c:pt idx="81">
                  <c:v>44</c:v>
                </c:pt>
                <c:pt idx="82">
                  <c:v>45</c:v>
                </c:pt>
                <c:pt idx="83">
                  <c:v>45</c:v>
                </c:pt>
                <c:pt idx="84">
                  <c:v>46</c:v>
                </c:pt>
                <c:pt idx="85">
                  <c:v>50</c:v>
                </c:pt>
                <c:pt idx="86">
                  <c:v>54</c:v>
                </c:pt>
                <c:pt idx="87">
                  <c:v>54</c:v>
                </c:pt>
                <c:pt idx="88">
                  <c:v>52</c:v>
                </c:pt>
                <c:pt idx="89">
                  <c:v>49</c:v>
                </c:pt>
                <c:pt idx="90">
                  <c:v>50</c:v>
                </c:pt>
                <c:pt idx="91">
                  <c:v>50</c:v>
                </c:pt>
                <c:pt idx="92">
                  <c:v>46</c:v>
                </c:pt>
                <c:pt idx="93">
                  <c:v>47</c:v>
                </c:pt>
                <c:pt idx="94">
                  <c:v>48</c:v>
                </c:pt>
                <c:pt idx="95">
                  <c:v>54</c:v>
                </c:pt>
                <c:pt idx="96">
                  <c:v>56</c:v>
                </c:pt>
                <c:pt idx="97">
                  <c:v>55</c:v>
                </c:pt>
                <c:pt idx="98">
                  <c:v>54</c:v>
                </c:pt>
                <c:pt idx="99">
                  <c:v>54</c:v>
                </c:pt>
                <c:pt idx="100">
                  <c:v>51</c:v>
                </c:pt>
                <c:pt idx="101">
                  <c:v>52</c:v>
                </c:pt>
                <c:pt idx="102">
                  <c:v>54</c:v>
                </c:pt>
                <c:pt idx="103">
                  <c:v>51</c:v>
                </c:pt>
                <c:pt idx="104">
                  <c:v>50</c:v>
                </c:pt>
                <c:pt idx="105">
                  <c:v>51</c:v>
                </c:pt>
                <c:pt idx="106">
                  <c:v>49</c:v>
                </c:pt>
                <c:pt idx="107">
                  <c:v>51</c:v>
                </c:pt>
                <c:pt idx="108">
                  <c:v>51</c:v>
                </c:pt>
                <c:pt idx="109">
                  <c:v>51</c:v>
                </c:pt>
                <c:pt idx="110">
                  <c:v>52</c:v>
                </c:pt>
                <c:pt idx="111">
                  <c:v>52</c:v>
                </c:pt>
                <c:pt idx="112">
                  <c:v>54</c:v>
                </c:pt>
                <c:pt idx="113">
                  <c:v>50</c:v>
                </c:pt>
                <c:pt idx="114">
                  <c:v>52</c:v>
                </c:pt>
                <c:pt idx="115">
                  <c:v>53</c:v>
                </c:pt>
                <c:pt idx="116">
                  <c:v>55</c:v>
                </c:pt>
                <c:pt idx="117">
                  <c:v>52</c:v>
                </c:pt>
                <c:pt idx="118">
                  <c:v>52</c:v>
                </c:pt>
                <c:pt idx="119">
                  <c:v>52</c:v>
                </c:pt>
                <c:pt idx="120">
                  <c:v>53</c:v>
                </c:pt>
                <c:pt idx="121">
                  <c:v>51</c:v>
                </c:pt>
                <c:pt idx="122">
                  <c:v>53</c:v>
                </c:pt>
                <c:pt idx="123">
                  <c:v>48.484089999999995</c:v>
                </c:pt>
                <c:pt idx="124">
                  <c:v>45.033709999999999</c:v>
                </c:pt>
                <c:pt idx="125">
                  <c:v>44.932679999999998</c:v>
                </c:pt>
                <c:pt idx="126">
                  <c:v>50.56147</c:v>
                </c:pt>
                <c:pt idx="127">
                  <c:v>48.927099999999996</c:v>
                </c:pt>
                <c:pt idx="128">
                  <c:v>52.681989999999999</c:v>
                </c:pt>
                <c:pt idx="129">
                  <c:v>57.45635</c:v>
                </c:pt>
                <c:pt idx="130">
                  <c:v>56.273319999999998</c:v>
                </c:pt>
                <c:pt idx="131">
                  <c:v>54.39593</c:v>
                </c:pt>
                <c:pt idx="132">
                  <c:v>55.797499999999999</c:v>
                </c:pt>
                <c:pt idx="133">
                  <c:v>53.98377</c:v>
                </c:pt>
                <c:pt idx="134">
                  <c:v>57.569139999999997</c:v>
                </c:pt>
                <c:pt idx="135">
                  <c:v>61.663379999999997</c:v>
                </c:pt>
                <c:pt idx="136">
                  <c:v>62.248470000000005</c:v>
                </c:pt>
                <c:pt idx="137">
                  <c:v>61.119610000000002</c:v>
                </c:pt>
                <c:pt idx="138">
                  <c:v>61.370150000000002</c:v>
                </c:pt>
                <c:pt idx="139">
                  <c:v>60.642540000000004</c:v>
                </c:pt>
                <c:pt idx="140">
                  <c:v>63.546730000000004</c:v>
                </c:pt>
                <c:pt idx="141">
                  <c:v>59.77496</c:v>
                </c:pt>
                <c:pt idx="142">
                  <c:v>61.25544</c:v>
                </c:pt>
                <c:pt idx="143">
                  <c:v>59.258900000000004</c:v>
                </c:pt>
                <c:pt idx="144">
                  <c:v>61.269640000000003</c:v>
                </c:pt>
                <c:pt idx="145">
                  <c:v>55.978610000000003</c:v>
                </c:pt>
                <c:pt idx="146">
                  <c:v>59.305</c:v>
                </c:pt>
                <c:pt idx="147">
                  <c:v>57.963099999999997</c:v>
                </c:pt>
                <c:pt idx="148">
                  <c:v>58.702489999999997</c:v>
                </c:pt>
                <c:pt idx="149">
                  <c:v>56.84037</c:v>
                </c:pt>
                <c:pt idx="150">
                  <c:v>56.893459999999997</c:v>
                </c:pt>
                <c:pt idx="151">
                  <c:v>58.785530000000001</c:v>
                </c:pt>
                <c:pt idx="152">
                  <c:v>59.510690000000004</c:v>
                </c:pt>
                <c:pt idx="153">
                  <c:v>60.804279999999999</c:v>
                </c:pt>
                <c:pt idx="154">
                  <c:v>56.876359999999998</c:v>
                </c:pt>
                <c:pt idx="155">
                  <c:v>61.369480000000003</c:v>
                </c:pt>
                <c:pt idx="156">
                  <c:v>61.126220000000004</c:v>
                </c:pt>
                <c:pt idx="157">
                  <c:v>58.404440000000001</c:v>
                </c:pt>
                <c:pt idx="158">
                  <c:v>59.367800000000003</c:v>
                </c:pt>
                <c:pt idx="159">
                  <c:v>57.128430000000002</c:v>
                </c:pt>
                <c:pt idx="160">
                  <c:v>58.063459999999999</c:v>
                </c:pt>
                <c:pt idx="161">
                  <c:v>57.947929999999999</c:v>
                </c:pt>
                <c:pt idx="162">
                  <c:v>60.180769999999995</c:v>
                </c:pt>
                <c:pt idx="163">
                  <c:v>59.673410000000004</c:v>
                </c:pt>
                <c:pt idx="164">
                  <c:v>60.354410000000001</c:v>
                </c:pt>
                <c:pt idx="165">
                  <c:v>59.525069999999999</c:v>
                </c:pt>
                <c:pt idx="166">
                  <c:v>60.794750000000001</c:v>
                </c:pt>
                <c:pt idx="167">
                  <c:v>61.435929999999999</c:v>
                </c:pt>
                <c:pt idx="168">
                  <c:v>60.84881</c:v>
                </c:pt>
                <c:pt idx="169">
                  <c:v>60.435110000000002</c:v>
                </c:pt>
                <c:pt idx="170">
                  <c:v>61.510849999999998</c:v>
                </c:pt>
                <c:pt idx="171">
                  <c:v>59.475949999999997</c:v>
                </c:pt>
                <c:pt idx="172">
                  <c:v>59.45579</c:v>
                </c:pt>
                <c:pt idx="173">
                  <c:v>59.632539999999999</c:v>
                </c:pt>
                <c:pt idx="174">
                  <c:v>59.411050000000003</c:v>
                </c:pt>
                <c:pt idx="175">
                  <c:v>57.423699999999997</c:v>
                </c:pt>
                <c:pt idx="176">
                  <c:v>58.47954</c:v>
                </c:pt>
                <c:pt idx="177">
                  <c:v>57.431550000000001</c:v>
                </c:pt>
                <c:pt idx="178">
                  <c:v>57.197949999999999</c:v>
                </c:pt>
                <c:pt idx="179">
                  <c:v>57.391089999999998</c:v>
                </c:pt>
                <c:pt idx="180">
                  <c:v>57.884169999999997</c:v>
                </c:pt>
                <c:pt idx="181">
                  <c:v>57.783589999999997</c:v>
                </c:pt>
                <c:pt idx="182">
                  <c:v>60.57479</c:v>
                </c:pt>
                <c:pt idx="183">
                  <c:v>61.338639999999998</c:v>
                </c:pt>
                <c:pt idx="184">
                  <c:v>59.569269999999996</c:v>
                </c:pt>
                <c:pt idx="185">
                  <c:v>61.125819999999997</c:v>
                </c:pt>
                <c:pt idx="186">
                  <c:v>59.80462</c:v>
                </c:pt>
                <c:pt idx="187">
                  <c:v>59.627220000000001</c:v>
                </c:pt>
                <c:pt idx="188">
                  <c:v>60.285319999999999</c:v>
                </c:pt>
                <c:pt idx="189">
                  <c:v>59.729230000000001</c:v>
                </c:pt>
                <c:pt idx="190">
                  <c:v>62.533709999999999</c:v>
                </c:pt>
                <c:pt idx="191">
                  <c:v>61.968269999999997</c:v>
                </c:pt>
                <c:pt idx="192">
                  <c:v>60.181870000000004</c:v>
                </c:pt>
                <c:pt idx="193">
                  <c:v>59.815739999999998</c:v>
                </c:pt>
                <c:pt idx="194">
                  <c:v>60.265639999999998</c:v>
                </c:pt>
                <c:pt idx="195">
                  <c:v>58.405050000000003</c:v>
                </c:pt>
                <c:pt idx="196">
                  <c:v>59.287349999999996</c:v>
                </c:pt>
                <c:pt idx="197">
                  <c:v>60.115580000000001</c:v>
                </c:pt>
                <c:pt idx="198">
                  <c:v>59.932679999999998</c:v>
                </c:pt>
                <c:pt idx="199">
                  <c:v>60.51502</c:v>
                </c:pt>
                <c:pt idx="200">
                  <c:v>60.293120000000002</c:v>
                </c:pt>
                <c:pt idx="201">
                  <c:v>60.476500000000001</c:v>
                </c:pt>
                <c:pt idx="202">
                  <c:v>60.42492</c:v>
                </c:pt>
                <c:pt idx="203">
                  <c:v>59.012839999999997</c:v>
                </c:pt>
                <c:pt idx="204">
                  <c:v>62.041400000000003</c:v>
                </c:pt>
                <c:pt idx="205">
                  <c:v>62.793759999999999</c:v>
                </c:pt>
                <c:pt idx="206">
                  <c:v>60.665210000000002</c:v>
                </c:pt>
                <c:pt idx="207">
                  <c:v>60.2</c:v>
                </c:pt>
                <c:pt idx="208">
                  <c:v>58.7</c:v>
                </c:pt>
                <c:pt idx="209">
                  <c:v>59.8</c:v>
                </c:pt>
                <c:pt idx="210">
                  <c:v>59</c:v>
                </c:pt>
                <c:pt idx="211">
                  <c:v>59.7</c:v>
                </c:pt>
                <c:pt idx="212">
                  <c:v>59</c:v>
                </c:pt>
                <c:pt idx="213">
                  <c:v>57.6</c:v>
                </c:pt>
                <c:pt idx="214">
                  <c:v>55.8</c:v>
                </c:pt>
                <c:pt idx="215">
                  <c:v>54.3</c:v>
                </c:pt>
                <c:pt idx="216">
                  <c:v>53.4</c:v>
                </c:pt>
                <c:pt idx="217">
                  <c:v>52.7</c:v>
                </c:pt>
                <c:pt idx="218">
                  <c:v>54.9</c:v>
                </c:pt>
                <c:pt idx="219">
                  <c:v>54</c:v>
                </c:pt>
                <c:pt idx="220">
                  <c:v>52.6</c:v>
                </c:pt>
                <c:pt idx="221">
                  <c:v>52.3</c:v>
                </c:pt>
                <c:pt idx="222">
                  <c:v>50.5</c:v>
                </c:pt>
                <c:pt idx="223">
                  <c:v>50.2</c:v>
                </c:pt>
                <c:pt idx="224">
                  <c:v>53</c:v>
                </c:pt>
                <c:pt idx="225">
                  <c:v>53.5</c:v>
                </c:pt>
                <c:pt idx="226">
                  <c:v>57.7</c:v>
                </c:pt>
                <c:pt idx="227">
                  <c:v>55.3</c:v>
                </c:pt>
                <c:pt idx="228">
                  <c:v>56.9</c:v>
                </c:pt>
                <c:pt idx="229">
                  <c:v>57.3</c:v>
                </c:pt>
                <c:pt idx="230">
                  <c:v>57.8</c:v>
                </c:pt>
                <c:pt idx="231">
                  <c:v>56.1</c:v>
                </c:pt>
                <c:pt idx="232">
                  <c:v>56.8</c:v>
                </c:pt>
                <c:pt idx="233">
                  <c:v>54.8</c:v>
                </c:pt>
                <c:pt idx="234">
                  <c:v>54.9</c:v>
                </c:pt>
                <c:pt idx="235">
                  <c:v>53.4</c:v>
                </c:pt>
                <c:pt idx="236">
                  <c:v>53.9</c:v>
                </c:pt>
                <c:pt idx="237">
                  <c:v>53.9</c:v>
                </c:pt>
                <c:pt idx="238">
                  <c:v>54.2</c:v>
                </c:pt>
                <c:pt idx="239">
                  <c:v>59.4</c:v>
                </c:pt>
                <c:pt idx="240">
                  <c:v>60</c:v>
                </c:pt>
                <c:pt idx="241">
                  <c:v>60.3</c:v>
                </c:pt>
                <c:pt idx="242">
                  <c:v>61.4</c:v>
                </c:pt>
                <c:pt idx="243">
                  <c:v>59</c:v>
                </c:pt>
                <c:pt idx="244">
                  <c:v>58.4</c:v>
                </c:pt>
                <c:pt idx="245">
                  <c:v>59.4</c:v>
                </c:pt>
                <c:pt idx="246">
                  <c:v>63.9</c:v>
                </c:pt>
                <c:pt idx="247">
                  <c:v>63.8</c:v>
                </c:pt>
                <c:pt idx="248">
                  <c:v>61.9</c:v>
                </c:pt>
                <c:pt idx="249">
                  <c:v>58.1</c:v>
                </c:pt>
                <c:pt idx="250">
                  <c:v>56.4</c:v>
                </c:pt>
                <c:pt idx="251">
                  <c:v>55.4</c:v>
                </c:pt>
                <c:pt idx="252">
                  <c:v>55.7</c:v>
                </c:pt>
                <c:pt idx="253">
                  <c:v>57.3</c:v>
                </c:pt>
                <c:pt idx="254">
                  <c:v>56.4</c:v>
                </c:pt>
                <c:pt idx="255">
                  <c:v>56.2</c:v>
                </c:pt>
                <c:pt idx="256">
                  <c:v>52.7</c:v>
                </c:pt>
                <c:pt idx="257">
                  <c:v>54.8</c:v>
                </c:pt>
                <c:pt idx="258">
                  <c:v>54.8</c:v>
                </c:pt>
                <c:pt idx="259">
                  <c:v>53.6</c:v>
                </c:pt>
                <c:pt idx="260">
                  <c:v>52.3</c:v>
                </c:pt>
                <c:pt idx="261">
                  <c:v>51.6</c:v>
                </c:pt>
                <c:pt idx="262">
                  <c:v>51.1</c:v>
                </c:pt>
                <c:pt idx="263">
                  <c:v>51.664702603871405</c:v>
                </c:pt>
                <c:pt idx="264">
                  <c:v>47.409525024157702</c:v>
                </c:pt>
                <c:pt idx="265">
                  <c:v>44.778472377081201</c:v>
                </c:pt>
                <c:pt idx="266">
                  <c:v>44.907106717974102</c:v>
                </c:pt>
                <c:pt idx="267">
                  <c:v>49.581561137421396</c:v>
                </c:pt>
                <c:pt idx="268">
                  <c:v>48.630751334641602</c:v>
                </c:pt>
                <c:pt idx="269">
                  <c:v>48.086756993394005</c:v>
                </c:pt>
                <c:pt idx="270">
                  <c:v>47.7134044614007</c:v>
                </c:pt>
                <c:pt idx="271">
                  <c:v>47.1997902239601</c:v>
                </c:pt>
                <c:pt idx="272">
                  <c:v>46.438218630583897</c:v>
                </c:pt>
                <c:pt idx="273">
                  <c:v>46.565435499754699</c:v>
                </c:pt>
                <c:pt idx="274">
                  <c:v>46.5</c:v>
                </c:pt>
                <c:pt idx="275">
                  <c:v>48.7273072004187</c:v>
                </c:pt>
                <c:pt idx="276">
                  <c:v>48.685462154204096</c:v>
                </c:pt>
                <c:pt idx="277">
                  <c:v>48.842798576177898</c:v>
                </c:pt>
                <c:pt idx="278">
                  <c:v>50.073892773068195</c:v>
                </c:pt>
                <c:pt idx="279">
                  <c:v>50.322618510645697</c:v>
                </c:pt>
                <c:pt idx="280">
                  <c:v>51.805748132658699</c:v>
                </c:pt>
                <c:pt idx="281">
                  <c:v>51.809578647908502</c:v>
                </c:pt>
                <c:pt idx="282">
                  <c:v>53.750560733182901</c:v>
                </c:pt>
                <c:pt idx="283">
                  <c:v>54.169295682835205</c:v>
                </c:pt>
                <c:pt idx="284">
                  <c:v>54.172736018277504</c:v>
                </c:pt>
                <c:pt idx="285">
                  <c:v>56.988073283636197</c:v>
                </c:pt>
                <c:pt idx="286">
                  <c:v>55.268693511745198</c:v>
                </c:pt>
                <c:pt idx="287">
                  <c:v>52.909382396690802</c:v>
                </c:pt>
                <c:pt idx="288">
                  <c:v>52.626074924424799</c:v>
                </c:pt>
                <c:pt idx="289">
                  <c:v>51.927780807129295</c:v>
                </c:pt>
                <c:pt idx="290">
                  <c:v>54.4645716329386</c:v>
                </c:pt>
                <c:pt idx="291">
                  <c:v>54.9240467189179</c:v>
                </c:pt>
                <c:pt idx="292">
                  <c:v>53.692091362243303</c:v>
                </c:pt>
                <c:pt idx="293">
                  <c:v>52.498488446296797</c:v>
                </c:pt>
                <c:pt idx="294">
                  <c:v>51.616828120908302</c:v>
                </c:pt>
                <c:pt idx="295">
                  <c:v>52.009473107842297</c:v>
                </c:pt>
                <c:pt idx="296">
                  <c:v>53.162927206743802</c:v>
                </c:pt>
                <c:pt idx="297">
                  <c:v>53.3</c:v>
                </c:pt>
                <c:pt idx="298">
                  <c:v>52.9</c:v>
                </c:pt>
                <c:pt idx="299">
                  <c:v>54.2</c:v>
                </c:pt>
                <c:pt idx="300">
                  <c:v>54.6</c:v>
                </c:pt>
                <c:pt idx="301">
                  <c:v>54.4</c:v>
                </c:pt>
                <c:pt idx="302">
                  <c:v>53.9</c:v>
                </c:pt>
                <c:pt idx="303">
                  <c:v>53.2</c:v>
                </c:pt>
                <c:pt idx="304">
                  <c:v>55</c:v>
                </c:pt>
                <c:pt idx="305">
                  <c:v>55.8</c:v>
                </c:pt>
                <c:pt idx="306">
                  <c:v>51.5</c:v>
                </c:pt>
                <c:pt idx="307">
                  <c:v>50.9</c:v>
                </c:pt>
                <c:pt idx="308">
                  <c:v>51.4</c:v>
                </c:pt>
                <c:pt idx="309">
                  <c:v>51.9</c:v>
                </c:pt>
                <c:pt idx="310">
                  <c:v>51.7</c:v>
                </c:pt>
                <c:pt idx="311">
                  <c:v>51.1</c:v>
                </c:pt>
                <c:pt idx="312">
                  <c:v>52.2</c:v>
                </c:pt>
                <c:pt idx="313">
                  <c:v>52.3</c:v>
                </c:pt>
                <c:pt idx="314">
                  <c:v>50.3</c:v>
                </c:pt>
                <c:pt idx="315">
                  <c:v>53</c:v>
                </c:pt>
                <c:pt idx="316">
                  <c:v>51.9</c:v>
                </c:pt>
                <c:pt idx="317">
                  <c:v>47.9</c:v>
                </c:pt>
                <c:pt idx="318">
                  <c:v>55.6</c:v>
                </c:pt>
                <c:pt idx="319">
                  <c:v>53.3</c:v>
                </c:pt>
                <c:pt idx="320">
                  <c:v>52.4</c:v>
                </c:pt>
                <c:pt idx="321">
                  <c:v>51.8</c:v>
                </c:pt>
                <c:pt idx="322">
                  <c:v>51.7</c:v>
                </c:pt>
                <c:pt idx="323">
                  <c:v>52.7</c:v>
                </c:pt>
                <c:pt idx="324">
                  <c:v>50.7</c:v>
                </c:pt>
                <c:pt idx="325">
                  <c:v>52.8</c:v>
                </c:pt>
                <c:pt idx="326">
                  <c:v>51.3</c:v>
                </c:pt>
                <c:pt idx="327">
                  <c:v>51.6</c:v>
                </c:pt>
                <c:pt idx="328">
                  <c:v>50.8</c:v>
                </c:pt>
                <c:pt idx="329">
                  <c:v>50.5</c:v>
                </c:pt>
                <c:pt idx="330">
                  <c:v>48.2</c:v>
                </c:pt>
                <c:pt idx="331">
                  <c:v>48.3</c:v>
                </c:pt>
                <c:pt idx="332">
                  <c:v>49.6</c:v>
                </c:pt>
                <c:pt idx="333">
                  <c:v>50.3</c:v>
                </c:pt>
                <c:pt idx="334">
                  <c:v>51.4</c:v>
                </c:pt>
                <c:pt idx="335">
                  <c:v>51.7</c:v>
                </c:pt>
                <c:pt idx="336">
                  <c:v>51.7</c:v>
                </c:pt>
                <c:pt idx="337">
                  <c:v>50.1</c:v>
                </c:pt>
                <c:pt idx="338">
                  <c:v>49.9</c:v>
                </c:pt>
                <c:pt idx="339">
                  <c:v>49</c:v>
                </c:pt>
                <c:pt idx="340">
                  <c:v>47.9</c:v>
                </c:pt>
                <c:pt idx="341">
                  <c:v>49.7</c:v>
                </c:pt>
                <c:pt idx="342">
                  <c:v>51.5</c:v>
                </c:pt>
                <c:pt idx="343">
                  <c:v>52.8</c:v>
                </c:pt>
                <c:pt idx="344">
                  <c:v>52.2</c:v>
                </c:pt>
                <c:pt idx="345">
                  <c:v>54.8</c:v>
                </c:pt>
                <c:pt idx="346">
                  <c:v>57.4</c:v>
                </c:pt>
                <c:pt idx="347">
                  <c:v>54.8</c:v>
                </c:pt>
                <c:pt idx="348">
                  <c:v>53.3</c:v>
                </c:pt>
                <c:pt idx="349">
                  <c:v>54.3</c:v>
                </c:pt>
                <c:pt idx="350">
                  <c:v>53.5</c:v>
                </c:pt>
                <c:pt idx="351">
                  <c:v>52.2</c:v>
                </c:pt>
                <c:pt idx="352">
                  <c:v>49.3</c:v>
                </c:pt>
                <c:pt idx="353">
                  <c:v>49.9</c:v>
                </c:pt>
                <c:pt idx="354">
                  <c:v>51.9</c:v>
                </c:pt>
                <c:pt idx="355">
                  <c:v>56.7</c:v>
                </c:pt>
                <c:pt idx="356">
                  <c:v>57.4</c:v>
                </c:pt>
                <c:pt idx="357">
                  <c:v>59.3</c:v>
                </c:pt>
                <c:pt idx="358">
                  <c:v>54.9</c:v>
                </c:pt>
                <c:pt idx="359">
                  <c:v>55.8</c:v>
                </c:pt>
                <c:pt idx="360">
                  <c:v>55.3</c:v>
                </c:pt>
                <c:pt idx="361">
                  <c:v>55</c:v>
                </c:pt>
                <c:pt idx="362">
                  <c:v>54.7</c:v>
                </c:pt>
                <c:pt idx="363">
                  <c:v>55.3</c:v>
                </c:pt>
                <c:pt idx="364">
                  <c:v>54</c:v>
                </c:pt>
                <c:pt idx="365">
                  <c:v>55.3</c:v>
                </c:pt>
              </c:numCache>
            </c:numRef>
          </c:val>
          <c:smooth val="1"/>
        </c:ser>
        <c:ser>
          <c:idx val="3"/>
          <c:order val="4"/>
          <c:tx>
            <c:v>Design Capability</c:v>
          </c:tx>
          <c:spPr>
            <a:ln w="38100">
              <a:solidFill>
                <a:schemeClr val="accent1">
                  <a:lumMod val="75000"/>
                </a:schemeClr>
              </a:solidFill>
              <a:prstDash val="dash"/>
            </a:ln>
          </c:spPr>
          <c:marker>
            <c:symbol val="none"/>
          </c:marker>
          <c:val>
            <c:numRef>
              <c:f>'Long Term BORDER'!$N$307:$N$672</c:f>
              <c:numCache>
                <c:formatCode>0</c:formatCode>
                <c:ptCount val="366"/>
                <c:pt idx="123">
                  <c:v>59.09</c:v>
                </c:pt>
                <c:pt idx="124">
                  <c:v>59.09</c:v>
                </c:pt>
                <c:pt idx="125">
                  <c:v>59.09</c:v>
                </c:pt>
                <c:pt idx="126">
                  <c:v>59.09</c:v>
                </c:pt>
                <c:pt idx="127">
                  <c:v>59.09</c:v>
                </c:pt>
                <c:pt idx="128">
                  <c:v>59.09</c:v>
                </c:pt>
                <c:pt idx="129">
                  <c:v>59.09</c:v>
                </c:pt>
                <c:pt idx="130">
                  <c:v>59.09</c:v>
                </c:pt>
                <c:pt idx="131">
                  <c:v>59.09</c:v>
                </c:pt>
                <c:pt idx="132">
                  <c:v>59.09</c:v>
                </c:pt>
                <c:pt idx="133">
                  <c:v>59.09</c:v>
                </c:pt>
                <c:pt idx="134">
                  <c:v>59.09</c:v>
                </c:pt>
                <c:pt idx="135">
                  <c:v>59.09</c:v>
                </c:pt>
                <c:pt idx="136">
                  <c:v>59.09</c:v>
                </c:pt>
                <c:pt idx="137">
                  <c:v>59.09</c:v>
                </c:pt>
                <c:pt idx="138">
                  <c:v>59.09</c:v>
                </c:pt>
                <c:pt idx="139">
                  <c:v>59.09</c:v>
                </c:pt>
                <c:pt idx="140">
                  <c:v>59.09</c:v>
                </c:pt>
                <c:pt idx="141">
                  <c:v>59.09</c:v>
                </c:pt>
                <c:pt idx="142">
                  <c:v>59.09</c:v>
                </c:pt>
                <c:pt idx="143">
                  <c:v>59.09</c:v>
                </c:pt>
                <c:pt idx="144">
                  <c:v>59.09</c:v>
                </c:pt>
                <c:pt idx="145">
                  <c:v>59.09</c:v>
                </c:pt>
                <c:pt idx="146">
                  <c:v>59.09</c:v>
                </c:pt>
                <c:pt idx="147">
                  <c:v>59.09</c:v>
                </c:pt>
                <c:pt idx="148">
                  <c:v>59.09</c:v>
                </c:pt>
                <c:pt idx="149">
                  <c:v>59.09</c:v>
                </c:pt>
                <c:pt idx="150">
                  <c:v>59.09</c:v>
                </c:pt>
                <c:pt idx="151">
                  <c:v>59.09</c:v>
                </c:pt>
                <c:pt idx="152">
                  <c:v>59.09</c:v>
                </c:pt>
                <c:pt idx="153">
                  <c:v>59.09</c:v>
                </c:pt>
                <c:pt idx="154">
                  <c:v>59.09</c:v>
                </c:pt>
                <c:pt idx="155">
                  <c:v>59.09</c:v>
                </c:pt>
                <c:pt idx="156">
                  <c:v>59.09</c:v>
                </c:pt>
                <c:pt idx="157">
                  <c:v>59.09</c:v>
                </c:pt>
                <c:pt idx="158">
                  <c:v>59.09</c:v>
                </c:pt>
                <c:pt idx="159">
                  <c:v>59.09</c:v>
                </c:pt>
                <c:pt idx="160">
                  <c:v>59.09</c:v>
                </c:pt>
                <c:pt idx="161">
                  <c:v>59.09</c:v>
                </c:pt>
                <c:pt idx="162">
                  <c:v>59.09</c:v>
                </c:pt>
                <c:pt idx="163">
                  <c:v>59.09</c:v>
                </c:pt>
                <c:pt idx="164">
                  <c:v>59.09</c:v>
                </c:pt>
                <c:pt idx="165">
                  <c:v>59.09</c:v>
                </c:pt>
                <c:pt idx="166">
                  <c:v>59.09</c:v>
                </c:pt>
                <c:pt idx="167">
                  <c:v>59.09</c:v>
                </c:pt>
                <c:pt idx="168">
                  <c:v>59.09</c:v>
                </c:pt>
                <c:pt idx="169">
                  <c:v>59.09</c:v>
                </c:pt>
                <c:pt idx="170">
                  <c:v>59.09</c:v>
                </c:pt>
                <c:pt idx="171">
                  <c:v>59.09</c:v>
                </c:pt>
                <c:pt idx="172">
                  <c:v>59.09</c:v>
                </c:pt>
                <c:pt idx="173">
                  <c:v>59.09</c:v>
                </c:pt>
                <c:pt idx="174">
                  <c:v>59.09</c:v>
                </c:pt>
                <c:pt idx="175">
                  <c:v>59.09</c:v>
                </c:pt>
                <c:pt idx="176">
                  <c:v>59.09</c:v>
                </c:pt>
                <c:pt idx="177">
                  <c:v>59.09</c:v>
                </c:pt>
                <c:pt idx="178">
                  <c:v>59.09</c:v>
                </c:pt>
                <c:pt idx="179">
                  <c:v>59.09</c:v>
                </c:pt>
                <c:pt idx="180">
                  <c:v>59.09</c:v>
                </c:pt>
                <c:pt idx="181">
                  <c:v>59.09</c:v>
                </c:pt>
                <c:pt idx="182">
                  <c:v>59.09</c:v>
                </c:pt>
                <c:pt idx="183">
                  <c:v>59.09</c:v>
                </c:pt>
                <c:pt idx="184">
                  <c:v>59.09</c:v>
                </c:pt>
                <c:pt idx="185">
                  <c:v>59.09</c:v>
                </c:pt>
                <c:pt idx="186">
                  <c:v>59.09</c:v>
                </c:pt>
                <c:pt idx="187">
                  <c:v>59.09</c:v>
                </c:pt>
                <c:pt idx="188">
                  <c:v>59.09</c:v>
                </c:pt>
                <c:pt idx="189">
                  <c:v>59.09</c:v>
                </c:pt>
                <c:pt idx="190">
                  <c:v>59.09</c:v>
                </c:pt>
                <c:pt idx="191">
                  <c:v>59.09</c:v>
                </c:pt>
                <c:pt idx="192">
                  <c:v>59.09</c:v>
                </c:pt>
                <c:pt idx="193">
                  <c:v>59.09</c:v>
                </c:pt>
                <c:pt idx="194">
                  <c:v>59.09</c:v>
                </c:pt>
                <c:pt idx="195">
                  <c:v>59.09</c:v>
                </c:pt>
                <c:pt idx="196">
                  <c:v>59.09</c:v>
                </c:pt>
                <c:pt idx="197">
                  <c:v>59.09</c:v>
                </c:pt>
                <c:pt idx="198">
                  <c:v>59.09</c:v>
                </c:pt>
                <c:pt idx="199">
                  <c:v>59.09</c:v>
                </c:pt>
                <c:pt idx="200">
                  <c:v>59.09</c:v>
                </c:pt>
                <c:pt idx="201">
                  <c:v>59.09</c:v>
                </c:pt>
                <c:pt idx="202">
                  <c:v>59.09</c:v>
                </c:pt>
                <c:pt idx="203">
                  <c:v>59.09</c:v>
                </c:pt>
                <c:pt idx="204">
                  <c:v>59.09</c:v>
                </c:pt>
                <c:pt idx="205">
                  <c:v>59.09</c:v>
                </c:pt>
                <c:pt idx="206">
                  <c:v>59.09</c:v>
                </c:pt>
                <c:pt idx="207">
                  <c:v>59.09</c:v>
                </c:pt>
                <c:pt idx="208">
                  <c:v>59.09</c:v>
                </c:pt>
                <c:pt idx="209">
                  <c:v>59.09</c:v>
                </c:pt>
                <c:pt idx="210">
                  <c:v>59.09</c:v>
                </c:pt>
                <c:pt idx="211">
                  <c:v>59.09</c:v>
                </c:pt>
                <c:pt idx="212">
                  <c:v>59.09</c:v>
                </c:pt>
                <c:pt idx="213">
                  <c:v>59.09</c:v>
                </c:pt>
                <c:pt idx="214">
                  <c:v>59.09</c:v>
                </c:pt>
                <c:pt idx="215">
                  <c:v>59.09</c:v>
                </c:pt>
                <c:pt idx="216">
                  <c:v>59.09</c:v>
                </c:pt>
                <c:pt idx="217">
                  <c:v>59.09</c:v>
                </c:pt>
                <c:pt idx="218">
                  <c:v>59.09</c:v>
                </c:pt>
                <c:pt idx="219">
                  <c:v>59.09</c:v>
                </c:pt>
                <c:pt idx="220">
                  <c:v>59.09</c:v>
                </c:pt>
                <c:pt idx="221">
                  <c:v>59.09</c:v>
                </c:pt>
                <c:pt idx="222">
                  <c:v>59.09</c:v>
                </c:pt>
                <c:pt idx="223">
                  <c:v>59.09</c:v>
                </c:pt>
                <c:pt idx="224">
                  <c:v>59.09</c:v>
                </c:pt>
                <c:pt idx="225">
                  <c:v>59.09</c:v>
                </c:pt>
                <c:pt idx="226">
                  <c:v>59.09</c:v>
                </c:pt>
                <c:pt idx="227">
                  <c:v>59.09</c:v>
                </c:pt>
                <c:pt idx="228">
                  <c:v>59.09</c:v>
                </c:pt>
                <c:pt idx="229">
                  <c:v>59.09</c:v>
                </c:pt>
                <c:pt idx="230">
                  <c:v>59.09</c:v>
                </c:pt>
                <c:pt idx="231">
                  <c:v>59.09</c:v>
                </c:pt>
                <c:pt idx="232">
                  <c:v>59.09</c:v>
                </c:pt>
                <c:pt idx="233">
                  <c:v>59.09</c:v>
                </c:pt>
                <c:pt idx="234">
                  <c:v>59.09</c:v>
                </c:pt>
                <c:pt idx="235">
                  <c:v>59.09</c:v>
                </c:pt>
                <c:pt idx="236">
                  <c:v>59.09</c:v>
                </c:pt>
                <c:pt idx="237">
                  <c:v>59.09</c:v>
                </c:pt>
                <c:pt idx="238">
                  <c:v>59.09</c:v>
                </c:pt>
                <c:pt idx="239">
                  <c:v>59.09</c:v>
                </c:pt>
                <c:pt idx="240">
                  <c:v>59.09</c:v>
                </c:pt>
                <c:pt idx="241">
                  <c:v>59.09</c:v>
                </c:pt>
                <c:pt idx="242">
                  <c:v>59.09</c:v>
                </c:pt>
                <c:pt idx="243">
                  <c:v>59.09</c:v>
                </c:pt>
                <c:pt idx="244">
                  <c:v>59.09</c:v>
                </c:pt>
                <c:pt idx="245">
                  <c:v>59.09</c:v>
                </c:pt>
                <c:pt idx="246">
                  <c:v>59.09</c:v>
                </c:pt>
                <c:pt idx="247">
                  <c:v>59.09</c:v>
                </c:pt>
                <c:pt idx="248">
                  <c:v>59.09</c:v>
                </c:pt>
                <c:pt idx="249">
                  <c:v>59.09</c:v>
                </c:pt>
                <c:pt idx="250">
                  <c:v>59.09</c:v>
                </c:pt>
                <c:pt idx="251">
                  <c:v>59.09</c:v>
                </c:pt>
                <c:pt idx="252">
                  <c:v>59.09</c:v>
                </c:pt>
                <c:pt idx="253">
                  <c:v>59.09</c:v>
                </c:pt>
                <c:pt idx="254">
                  <c:v>59.09</c:v>
                </c:pt>
                <c:pt idx="255">
                  <c:v>59.09</c:v>
                </c:pt>
                <c:pt idx="256">
                  <c:v>59.09</c:v>
                </c:pt>
                <c:pt idx="257">
                  <c:v>59.09</c:v>
                </c:pt>
                <c:pt idx="258">
                  <c:v>59.09</c:v>
                </c:pt>
                <c:pt idx="259">
                  <c:v>59.09</c:v>
                </c:pt>
                <c:pt idx="260">
                  <c:v>59.09</c:v>
                </c:pt>
                <c:pt idx="261">
                  <c:v>59.09</c:v>
                </c:pt>
                <c:pt idx="262">
                  <c:v>59.09</c:v>
                </c:pt>
                <c:pt idx="263">
                  <c:v>59.09</c:v>
                </c:pt>
                <c:pt idx="264">
                  <c:v>59.09</c:v>
                </c:pt>
                <c:pt idx="265">
                  <c:v>59.09</c:v>
                </c:pt>
                <c:pt idx="266">
                  <c:v>59.09</c:v>
                </c:pt>
                <c:pt idx="267">
                  <c:v>59.09</c:v>
                </c:pt>
                <c:pt idx="268">
                  <c:v>59.09</c:v>
                </c:pt>
                <c:pt idx="269">
                  <c:v>59.09</c:v>
                </c:pt>
                <c:pt idx="270">
                  <c:v>59.09</c:v>
                </c:pt>
                <c:pt idx="271">
                  <c:v>59.09</c:v>
                </c:pt>
                <c:pt idx="272">
                  <c:v>59.09</c:v>
                </c:pt>
                <c:pt idx="273">
                  <c:v>59.09</c:v>
                </c:pt>
                <c:pt idx="274">
                  <c:v>59.09</c:v>
                </c:pt>
                <c:pt idx="275">
                  <c:v>63.11</c:v>
                </c:pt>
                <c:pt idx="276">
                  <c:v>63.11</c:v>
                </c:pt>
                <c:pt idx="277">
                  <c:v>63.11</c:v>
                </c:pt>
                <c:pt idx="278">
                  <c:v>63.11</c:v>
                </c:pt>
                <c:pt idx="279">
                  <c:v>63.11</c:v>
                </c:pt>
                <c:pt idx="280">
                  <c:v>63.11</c:v>
                </c:pt>
                <c:pt idx="281">
                  <c:v>63.11</c:v>
                </c:pt>
                <c:pt idx="282">
                  <c:v>63.11</c:v>
                </c:pt>
                <c:pt idx="283">
                  <c:v>63.11</c:v>
                </c:pt>
                <c:pt idx="284">
                  <c:v>63.11</c:v>
                </c:pt>
                <c:pt idx="285">
                  <c:v>63.11</c:v>
                </c:pt>
                <c:pt idx="286">
                  <c:v>63.11</c:v>
                </c:pt>
                <c:pt idx="287">
                  <c:v>63.11</c:v>
                </c:pt>
                <c:pt idx="288">
                  <c:v>63.11</c:v>
                </c:pt>
                <c:pt idx="289">
                  <c:v>63.11</c:v>
                </c:pt>
                <c:pt idx="290">
                  <c:v>63.11</c:v>
                </c:pt>
                <c:pt idx="291">
                  <c:v>63.11</c:v>
                </c:pt>
                <c:pt idx="292">
                  <c:v>63.11</c:v>
                </c:pt>
                <c:pt idx="293">
                  <c:v>63.11</c:v>
                </c:pt>
                <c:pt idx="294">
                  <c:v>63.11</c:v>
                </c:pt>
                <c:pt idx="295">
                  <c:v>63.11</c:v>
                </c:pt>
                <c:pt idx="296">
                  <c:v>63.11</c:v>
                </c:pt>
                <c:pt idx="297">
                  <c:v>63.11</c:v>
                </c:pt>
                <c:pt idx="298">
                  <c:v>63.11</c:v>
                </c:pt>
                <c:pt idx="299">
                  <c:v>63.11</c:v>
                </c:pt>
                <c:pt idx="300">
                  <c:v>63.11</c:v>
                </c:pt>
                <c:pt idx="301">
                  <c:v>63.11</c:v>
                </c:pt>
                <c:pt idx="302">
                  <c:v>63.11</c:v>
                </c:pt>
                <c:pt idx="303">
                  <c:v>63.11</c:v>
                </c:pt>
                <c:pt idx="304">
                  <c:v>63.11</c:v>
                </c:pt>
                <c:pt idx="305">
                  <c:v>63.11</c:v>
                </c:pt>
                <c:pt idx="306">
                  <c:v>63.11</c:v>
                </c:pt>
                <c:pt idx="307">
                  <c:v>63.11</c:v>
                </c:pt>
                <c:pt idx="308">
                  <c:v>63.11</c:v>
                </c:pt>
                <c:pt idx="309">
                  <c:v>63.11</c:v>
                </c:pt>
                <c:pt idx="310">
                  <c:v>63.11</c:v>
                </c:pt>
                <c:pt idx="311">
                  <c:v>63.11</c:v>
                </c:pt>
                <c:pt idx="312">
                  <c:v>63.11</c:v>
                </c:pt>
                <c:pt idx="313">
                  <c:v>63.11</c:v>
                </c:pt>
                <c:pt idx="314">
                  <c:v>63.11</c:v>
                </c:pt>
                <c:pt idx="315">
                  <c:v>63.11</c:v>
                </c:pt>
                <c:pt idx="316">
                  <c:v>63.11</c:v>
                </c:pt>
                <c:pt idx="317">
                  <c:v>63.11</c:v>
                </c:pt>
                <c:pt idx="318">
                  <c:v>63.11</c:v>
                </c:pt>
                <c:pt idx="319">
                  <c:v>63.11</c:v>
                </c:pt>
                <c:pt idx="320">
                  <c:v>63.11</c:v>
                </c:pt>
                <c:pt idx="321">
                  <c:v>63.11</c:v>
                </c:pt>
                <c:pt idx="322">
                  <c:v>63.11</c:v>
                </c:pt>
                <c:pt idx="323">
                  <c:v>63.11</c:v>
                </c:pt>
                <c:pt idx="324">
                  <c:v>63.11</c:v>
                </c:pt>
                <c:pt idx="325">
                  <c:v>63.11</c:v>
                </c:pt>
                <c:pt idx="326">
                  <c:v>63.11</c:v>
                </c:pt>
                <c:pt idx="327">
                  <c:v>63.11</c:v>
                </c:pt>
                <c:pt idx="328">
                  <c:v>63.11</c:v>
                </c:pt>
                <c:pt idx="329">
                  <c:v>63.11</c:v>
                </c:pt>
                <c:pt idx="330">
                  <c:v>63.11</c:v>
                </c:pt>
                <c:pt idx="331">
                  <c:v>63.11</c:v>
                </c:pt>
                <c:pt idx="332">
                  <c:v>63.11</c:v>
                </c:pt>
                <c:pt idx="333">
                  <c:v>63.11</c:v>
                </c:pt>
                <c:pt idx="334">
                  <c:v>63.11</c:v>
                </c:pt>
                <c:pt idx="335">
                  <c:v>63.11</c:v>
                </c:pt>
                <c:pt idx="336">
                  <c:v>63.11</c:v>
                </c:pt>
                <c:pt idx="337">
                  <c:v>63.11</c:v>
                </c:pt>
                <c:pt idx="338">
                  <c:v>63.11</c:v>
                </c:pt>
                <c:pt idx="339">
                  <c:v>63.11</c:v>
                </c:pt>
                <c:pt idx="340">
                  <c:v>63.11</c:v>
                </c:pt>
                <c:pt idx="341">
                  <c:v>63.11</c:v>
                </c:pt>
                <c:pt idx="342">
                  <c:v>63.11</c:v>
                </c:pt>
                <c:pt idx="343">
                  <c:v>63.11</c:v>
                </c:pt>
                <c:pt idx="344">
                  <c:v>63.11</c:v>
                </c:pt>
                <c:pt idx="345">
                  <c:v>63.11</c:v>
                </c:pt>
                <c:pt idx="346">
                  <c:v>63.11</c:v>
                </c:pt>
                <c:pt idx="347">
                  <c:v>63.11</c:v>
                </c:pt>
                <c:pt idx="348">
                  <c:v>63.11</c:v>
                </c:pt>
                <c:pt idx="349">
                  <c:v>63.11</c:v>
                </c:pt>
                <c:pt idx="350">
                  <c:v>63.11</c:v>
                </c:pt>
                <c:pt idx="351">
                  <c:v>63.11</c:v>
                </c:pt>
                <c:pt idx="352">
                  <c:v>63.11</c:v>
                </c:pt>
                <c:pt idx="353">
                  <c:v>63.11</c:v>
                </c:pt>
                <c:pt idx="354">
                  <c:v>63.11</c:v>
                </c:pt>
                <c:pt idx="355">
                  <c:v>63.11</c:v>
                </c:pt>
                <c:pt idx="356">
                  <c:v>63.11</c:v>
                </c:pt>
                <c:pt idx="357">
                  <c:v>63.11</c:v>
                </c:pt>
                <c:pt idx="358">
                  <c:v>63.11</c:v>
                </c:pt>
                <c:pt idx="359">
                  <c:v>63.11</c:v>
                </c:pt>
                <c:pt idx="360">
                  <c:v>63.11</c:v>
                </c:pt>
                <c:pt idx="361">
                  <c:v>63.11</c:v>
                </c:pt>
                <c:pt idx="362">
                  <c:v>63.11</c:v>
                </c:pt>
                <c:pt idx="363">
                  <c:v>63.11</c:v>
                </c:pt>
                <c:pt idx="364">
                  <c:v>63.11</c:v>
                </c:pt>
                <c:pt idx="365">
                  <c:v>63.11</c:v>
                </c:pt>
              </c:numCache>
            </c:numRef>
          </c:val>
          <c:smooth val="0"/>
        </c:ser>
        <c:dLbls>
          <c:showLegendKey val="0"/>
          <c:showVal val="0"/>
          <c:showCatName val="0"/>
          <c:showSerName val="0"/>
          <c:showPercent val="0"/>
          <c:showBubbleSize val="0"/>
        </c:dLbls>
        <c:marker val="1"/>
        <c:smooth val="0"/>
        <c:axId val="202563968"/>
        <c:axId val="202565888"/>
      </c:lineChart>
      <c:lineChart>
        <c:grouping val="standard"/>
        <c:varyColors val="0"/>
        <c:ser>
          <c:idx val="2"/>
          <c:order val="1"/>
          <c:tx>
            <c:v> NGTL FT</c:v>
          </c:tx>
          <c:spPr>
            <a:ln w="34925">
              <a:solidFill>
                <a:schemeClr val="accent1">
                  <a:lumMod val="75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BORDER'!$M$307:$M$672</c:f>
              <c:numCache>
                <c:formatCode>0</c:formatCode>
                <c:ptCount val="366"/>
                <c:pt idx="0">
                  <c:v>2216.4450000000002</c:v>
                </c:pt>
                <c:pt idx="1">
                  <c:v>2216.4450000000002</c:v>
                </c:pt>
                <c:pt idx="2">
                  <c:v>2216.4450000000002</c:v>
                </c:pt>
                <c:pt idx="3">
                  <c:v>2216.4450000000002</c:v>
                </c:pt>
                <c:pt idx="4">
                  <c:v>2216.4450000000002</c:v>
                </c:pt>
                <c:pt idx="5">
                  <c:v>2216.4450000000002</c:v>
                </c:pt>
                <c:pt idx="6">
                  <c:v>2216.4450000000002</c:v>
                </c:pt>
                <c:pt idx="7">
                  <c:v>2216.4450000000002</c:v>
                </c:pt>
                <c:pt idx="8">
                  <c:v>2216.4450000000002</c:v>
                </c:pt>
                <c:pt idx="9">
                  <c:v>2216.4450000000002</c:v>
                </c:pt>
                <c:pt idx="10">
                  <c:v>2216.4450000000002</c:v>
                </c:pt>
                <c:pt idx="11">
                  <c:v>2216.4450000000002</c:v>
                </c:pt>
                <c:pt idx="12">
                  <c:v>2216.4450000000002</c:v>
                </c:pt>
                <c:pt idx="13">
                  <c:v>2216.4450000000002</c:v>
                </c:pt>
                <c:pt idx="14">
                  <c:v>2216.4450000000002</c:v>
                </c:pt>
                <c:pt idx="15">
                  <c:v>2216.4450000000002</c:v>
                </c:pt>
                <c:pt idx="16">
                  <c:v>2216.4450000000002</c:v>
                </c:pt>
                <c:pt idx="17">
                  <c:v>2216.4450000000002</c:v>
                </c:pt>
                <c:pt idx="18">
                  <c:v>2216.4450000000002</c:v>
                </c:pt>
                <c:pt idx="19">
                  <c:v>2216.4450000000002</c:v>
                </c:pt>
                <c:pt idx="20">
                  <c:v>2216.4450000000002</c:v>
                </c:pt>
                <c:pt idx="21">
                  <c:v>2216.4450000000002</c:v>
                </c:pt>
                <c:pt idx="22">
                  <c:v>2216.4450000000002</c:v>
                </c:pt>
                <c:pt idx="23">
                  <c:v>2216.4450000000002</c:v>
                </c:pt>
                <c:pt idx="24">
                  <c:v>2216.4450000000002</c:v>
                </c:pt>
                <c:pt idx="25">
                  <c:v>2216.4450000000002</c:v>
                </c:pt>
                <c:pt idx="26">
                  <c:v>2216.4450000000002</c:v>
                </c:pt>
                <c:pt idx="27">
                  <c:v>2216.4450000000002</c:v>
                </c:pt>
                <c:pt idx="28">
                  <c:v>2216.4450000000002</c:v>
                </c:pt>
                <c:pt idx="29">
                  <c:v>2216.4450000000002</c:v>
                </c:pt>
                <c:pt idx="30">
                  <c:v>2216.4450000000002</c:v>
                </c:pt>
                <c:pt idx="31">
                  <c:v>2216.4450000000002</c:v>
                </c:pt>
                <c:pt idx="32">
                  <c:v>2216.4450000000002</c:v>
                </c:pt>
                <c:pt idx="33">
                  <c:v>2216.4450000000002</c:v>
                </c:pt>
                <c:pt idx="34">
                  <c:v>2216.4450000000002</c:v>
                </c:pt>
                <c:pt idx="35">
                  <c:v>2216.4450000000002</c:v>
                </c:pt>
                <c:pt idx="36">
                  <c:v>2216.4450000000002</c:v>
                </c:pt>
                <c:pt idx="37">
                  <c:v>2216.4450000000002</c:v>
                </c:pt>
                <c:pt idx="38">
                  <c:v>2216.4450000000002</c:v>
                </c:pt>
                <c:pt idx="39">
                  <c:v>2216.4450000000002</c:v>
                </c:pt>
                <c:pt idx="40">
                  <c:v>2216.4450000000002</c:v>
                </c:pt>
                <c:pt idx="41">
                  <c:v>2216.4450000000002</c:v>
                </c:pt>
                <c:pt idx="42">
                  <c:v>2216.4450000000002</c:v>
                </c:pt>
                <c:pt idx="43">
                  <c:v>2216.4450000000002</c:v>
                </c:pt>
                <c:pt idx="44">
                  <c:v>2216.4450000000002</c:v>
                </c:pt>
                <c:pt idx="45">
                  <c:v>2216.4450000000002</c:v>
                </c:pt>
                <c:pt idx="46">
                  <c:v>2216.4450000000002</c:v>
                </c:pt>
                <c:pt idx="47">
                  <c:v>2216.4450000000002</c:v>
                </c:pt>
                <c:pt idx="48">
                  <c:v>2216.4450000000002</c:v>
                </c:pt>
                <c:pt idx="49">
                  <c:v>2216.4450000000002</c:v>
                </c:pt>
                <c:pt idx="50">
                  <c:v>2216.4450000000002</c:v>
                </c:pt>
                <c:pt idx="51">
                  <c:v>2216.4450000000002</c:v>
                </c:pt>
                <c:pt idx="52">
                  <c:v>2216.4450000000002</c:v>
                </c:pt>
                <c:pt idx="53">
                  <c:v>2216.4450000000002</c:v>
                </c:pt>
                <c:pt idx="54">
                  <c:v>2216.4450000000002</c:v>
                </c:pt>
                <c:pt idx="55">
                  <c:v>2216.4450000000002</c:v>
                </c:pt>
                <c:pt idx="56">
                  <c:v>2216.4450000000002</c:v>
                </c:pt>
                <c:pt idx="57">
                  <c:v>2216.4450000000002</c:v>
                </c:pt>
                <c:pt idx="58">
                  <c:v>2216.4450000000002</c:v>
                </c:pt>
                <c:pt idx="59">
                  <c:v>2216.4450000000002</c:v>
                </c:pt>
                <c:pt idx="60">
                  <c:v>2216.4450000000002</c:v>
                </c:pt>
                <c:pt idx="61">
                  <c:v>2216.4450000000002</c:v>
                </c:pt>
                <c:pt idx="62">
                  <c:v>2299.2199999999998</c:v>
                </c:pt>
                <c:pt idx="63">
                  <c:v>2299.2199999999998</c:v>
                </c:pt>
                <c:pt idx="64">
                  <c:v>2299.2199999999998</c:v>
                </c:pt>
                <c:pt idx="65">
                  <c:v>2299.2199999999998</c:v>
                </c:pt>
                <c:pt idx="66">
                  <c:v>2299.2199999999998</c:v>
                </c:pt>
                <c:pt idx="67">
                  <c:v>2299.2199999999998</c:v>
                </c:pt>
                <c:pt idx="68">
                  <c:v>2299.2199999999998</c:v>
                </c:pt>
                <c:pt idx="69">
                  <c:v>2299.2199999999998</c:v>
                </c:pt>
                <c:pt idx="70">
                  <c:v>2299.2199999999998</c:v>
                </c:pt>
                <c:pt idx="71">
                  <c:v>2299.2199999999998</c:v>
                </c:pt>
                <c:pt idx="72">
                  <c:v>2299.2199999999998</c:v>
                </c:pt>
                <c:pt idx="73">
                  <c:v>2299.2199999999998</c:v>
                </c:pt>
                <c:pt idx="74">
                  <c:v>2299.2199999999998</c:v>
                </c:pt>
                <c:pt idx="75">
                  <c:v>2299.2199999999998</c:v>
                </c:pt>
                <c:pt idx="76">
                  <c:v>2299.2199999999998</c:v>
                </c:pt>
                <c:pt idx="77">
                  <c:v>2299.2199999999998</c:v>
                </c:pt>
                <c:pt idx="78">
                  <c:v>2299.2199999999998</c:v>
                </c:pt>
                <c:pt idx="79">
                  <c:v>2299.2199999999998</c:v>
                </c:pt>
                <c:pt idx="80">
                  <c:v>2299.2199999999998</c:v>
                </c:pt>
                <c:pt idx="81">
                  <c:v>2299.2199999999998</c:v>
                </c:pt>
                <c:pt idx="82">
                  <c:v>2299.2199999999998</c:v>
                </c:pt>
                <c:pt idx="83">
                  <c:v>2299.2199999999998</c:v>
                </c:pt>
                <c:pt idx="84">
                  <c:v>2299.2199999999998</c:v>
                </c:pt>
                <c:pt idx="85">
                  <c:v>2299.2199999999998</c:v>
                </c:pt>
                <c:pt idx="86">
                  <c:v>2299.2199999999998</c:v>
                </c:pt>
                <c:pt idx="87">
                  <c:v>2299.2199999999998</c:v>
                </c:pt>
                <c:pt idx="88">
                  <c:v>2299.2199999999998</c:v>
                </c:pt>
                <c:pt idx="89">
                  <c:v>2299.2199999999998</c:v>
                </c:pt>
                <c:pt idx="90">
                  <c:v>2299.2199999999998</c:v>
                </c:pt>
                <c:pt idx="91">
                  <c:v>2299.2199999999998</c:v>
                </c:pt>
                <c:pt idx="92">
                  <c:v>2217.6</c:v>
                </c:pt>
                <c:pt idx="93">
                  <c:v>2217.6</c:v>
                </c:pt>
                <c:pt idx="94">
                  <c:v>2217.6</c:v>
                </c:pt>
                <c:pt idx="95">
                  <c:v>2217.6</c:v>
                </c:pt>
                <c:pt idx="96">
                  <c:v>2217.6</c:v>
                </c:pt>
                <c:pt idx="97">
                  <c:v>2217.6</c:v>
                </c:pt>
                <c:pt idx="98">
                  <c:v>2217.6</c:v>
                </c:pt>
                <c:pt idx="99">
                  <c:v>2217.6</c:v>
                </c:pt>
                <c:pt idx="100">
                  <c:v>2217.6</c:v>
                </c:pt>
                <c:pt idx="101">
                  <c:v>2217.6</c:v>
                </c:pt>
                <c:pt idx="102">
                  <c:v>2217.6</c:v>
                </c:pt>
                <c:pt idx="103">
                  <c:v>2217.6</c:v>
                </c:pt>
                <c:pt idx="104">
                  <c:v>2217.6</c:v>
                </c:pt>
                <c:pt idx="105">
                  <c:v>2217.6</c:v>
                </c:pt>
                <c:pt idx="106">
                  <c:v>2217.6</c:v>
                </c:pt>
                <c:pt idx="107">
                  <c:v>2217.6</c:v>
                </c:pt>
                <c:pt idx="108">
                  <c:v>2217.6</c:v>
                </c:pt>
                <c:pt idx="109">
                  <c:v>2217.6</c:v>
                </c:pt>
                <c:pt idx="110">
                  <c:v>2217.6</c:v>
                </c:pt>
                <c:pt idx="111">
                  <c:v>2217.6</c:v>
                </c:pt>
                <c:pt idx="112">
                  <c:v>2217.6</c:v>
                </c:pt>
                <c:pt idx="113">
                  <c:v>2217.6</c:v>
                </c:pt>
                <c:pt idx="114">
                  <c:v>2217.6</c:v>
                </c:pt>
                <c:pt idx="115">
                  <c:v>2217.6</c:v>
                </c:pt>
                <c:pt idx="116">
                  <c:v>2217.6</c:v>
                </c:pt>
                <c:pt idx="117">
                  <c:v>2217.6</c:v>
                </c:pt>
                <c:pt idx="118">
                  <c:v>2217.6</c:v>
                </c:pt>
                <c:pt idx="119">
                  <c:v>2217.6</c:v>
                </c:pt>
                <c:pt idx="120">
                  <c:v>2217.6</c:v>
                </c:pt>
                <c:pt idx="121">
                  <c:v>2217.6</c:v>
                </c:pt>
                <c:pt idx="122">
                  <c:v>2217.6</c:v>
                </c:pt>
                <c:pt idx="123">
                  <c:v>2123</c:v>
                </c:pt>
                <c:pt idx="124">
                  <c:v>2123</c:v>
                </c:pt>
                <c:pt idx="125">
                  <c:v>2123</c:v>
                </c:pt>
                <c:pt idx="126">
                  <c:v>2123</c:v>
                </c:pt>
                <c:pt idx="127">
                  <c:v>2123</c:v>
                </c:pt>
                <c:pt idx="128">
                  <c:v>2123</c:v>
                </c:pt>
                <c:pt idx="129">
                  <c:v>2123</c:v>
                </c:pt>
                <c:pt idx="130">
                  <c:v>2123</c:v>
                </c:pt>
                <c:pt idx="131">
                  <c:v>2123</c:v>
                </c:pt>
                <c:pt idx="132">
                  <c:v>2123</c:v>
                </c:pt>
                <c:pt idx="133">
                  <c:v>2123</c:v>
                </c:pt>
                <c:pt idx="134">
                  <c:v>2123</c:v>
                </c:pt>
                <c:pt idx="135">
                  <c:v>2123</c:v>
                </c:pt>
                <c:pt idx="136">
                  <c:v>2123</c:v>
                </c:pt>
                <c:pt idx="137">
                  <c:v>2123</c:v>
                </c:pt>
                <c:pt idx="138">
                  <c:v>2123</c:v>
                </c:pt>
                <c:pt idx="139">
                  <c:v>2123</c:v>
                </c:pt>
                <c:pt idx="140">
                  <c:v>2123</c:v>
                </c:pt>
                <c:pt idx="141">
                  <c:v>2123</c:v>
                </c:pt>
                <c:pt idx="142">
                  <c:v>2123</c:v>
                </c:pt>
                <c:pt idx="143">
                  <c:v>2123</c:v>
                </c:pt>
                <c:pt idx="144">
                  <c:v>2123</c:v>
                </c:pt>
                <c:pt idx="145">
                  <c:v>2123</c:v>
                </c:pt>
                <c:pt idx="146">
                  <c:v>2123</c:v>
                </c:pt>
                <c:pt idx="147">
                  <c:v>2123</c:v>
                </c:pt>
                <c:pt idx="148">
                  <c:v>2123</c:v>
                </c:pt>
                <c:pt idx="149">
                  <c:v>2123</c:v>
                </c:pt>
                <c:pt idx="150">
                  <c:v>2123</c:v>
                </c:pt>
                <c:pt idx="151">
                  <c:v>2123</c:v>
                </c:pt>
                <c:pt idx="152">
                  <c:v>2123</c:v>
                </c:pt>
                <c:pt idx="153">
                  <c:v>2226</c:v>
                </c:pt>
                <c:pt idx="154">
                  <c:v>2226</c:v>
                </c:pt>
                <c:pt idx="155">
                  <c:v>2226</c:v>
                </c:pt>
                <c:pt idx="156">
                  <c:v>2226</c:v>
                </c:pt>
                <c:pt idx="157">
                  <c:v>2226</c:v>
                </c:pt>
                <c:pt idx="158">
                  <c:v>2226</c:v>
                </c:pt>
                <c:pt idx="159">
                  <c:v>2226</c:v>
                </c:pt>
                <c:pt idx="160">
                  <c:v>2226</c:v>
                </c:pt>
                <c:pt idx="161">
                  <c:v>2226</c:v>
                </c:pt>
                <c:pt idx="162">
                  <c:v>2226</c:v>
                </c:pt>
                <c:pt idx="163">
                  <c:v>2226</c:v>
                </c:pt>
                <c:pt idx="164">
                  <c:v>2226</c:v>
                </c:pt>
                <c:pt idx="165">
                  <c:v>2226</c:v>
                </c:pt>
                <c:pt idx="166">
                  <c:v>2226</c:v>
                </c:pt>
                <c:pt idx="167">
                  <c:v>2226</c:v>
                </c:pt>
                <c:pt idx="168">
                  <c:v>2226</c:v>
                </c:pt>
                <c:pt idx="169">
                  <c:v>2226</c:v>
                </c:pt>
                <c:pt idx="170">
                  <c:v>2226</c:v>
                </c:pt>
                <c:pt idx="171">
                  <c:v>2226</c:v>
                </c:pt>
                <c:pt idx="172">
                  <c:v>2226</c:v>
                </c:pt>
                <c:pt idx="173">
                  <c:v>2226</c:v>
                </c:pt>
                <c:pt idx="174">
                  <c:v>2226</c:v>
                </c:pt>
                <c:pt idx="175">
                  <c:v>2226</c:v>
                </c:pt>
                <c:pt idx="176">
                  <c:v>2226</c:v>
                </c:pt>
                <c:pt idx="177">
                  <c:v>2226</c:v>
                </c:pt>
                <c:pt idx="178">
                  <c:v>2226</c:v>
                </c:pt>
                <c:pt idx="179">
                  <c:v>2226</c:v>
                </c:pt>
                <c:pt idx="180">
                  <c:v>2226</c:v>
                </c:pt>
                <c:pt idx="181">
                  <c:v>2226</c:v>
                </c:pt>
                <c:pt idx="182">
                  <c:v>2226</c:v>
                </c:pt>
                <c:pt idx="183">
                  <c:v>2226</c:v>
                </c:pt>
                <c:pt idx="184">
                  <c:v>2195</c:v>
                </c:pt>
                <c:pt idx="185">
                  <c:v>2195</c:v>
                </c:pt>
                <c:pt idx="186">
                  <c:v>2195</c:v>
                </c:pt>
                <c:pt idx="187">
                  <c:v>2195</c:v>
                </c:pt>
                <c:pt idx="188">
                  <c:v>2195</c:v>
                </c:pt>
                <c:pt idx="189">
                  <c:v>2195</c:v>
                </c:pt>
                <c:pt idx="190">
                  <c:v>2195</c:v>
                </c:pt>
                <c:pt idx="191">
                  <c:v>2195</c:v>
                </c:pt>
                <c:pt idx="192">
                  <c:v>2195</c:v>
                </c:pt>
                <c:pt idx="193">
                  <c:v>2195</c:v>
                </c:pt>
                <c:pt idx="194">
                  <c:v>2195</c:v>
                </c:pt>
                <c:pt idx="195">
                  <c:v>2195</c:v>
                </c:pt>
                <c:pt idx="196">
                  <c:v>2195</c:v>
                </c:pt>
                <c:pt idx="197">
                  <c:v>2195</c:v>
                </c:pt>
                <c:pt idx="198">
                  <c:v>2195</c:v>
                </c:pt>
                <c:pt idx="199">
                  <c:v>2195</c:v>
                </c:pt>
                <c:pt idx="200">
                  <c:v>2195</c:v>
                </c:pt>
                <c:pt idx="201">
                  <c:v>2195</c:v>
                </c:pt>
                <c:pt idx="202">
                  <c:v>2195</c:v>
                </c:pt>
                <c:pt idx="203">
                  <c:v>2195</c:v>
                </c:pt>
                <c:pt idx="204">
                  <c:v>2195</c:v>
                </c:pt>
                <c:pt idx="205">
                  <c:v>2195</c:v>
                </c:pt>
                <c:pt idx="206">
                  <c:v>2195</c:v>
                </c:pt>
                <c:pt idx="207">
                  <c:v>2195</c:v>
                </c:pt>
                <c:pt idx="208">
                  <c:v>2195</c:v>
                </c:pt>
                <c:pt idx="209">
                  <c:v>2195</c:v>
                </c:pt>
                <c:pt idx="210">
                  <c:v>2195</c:v>
                </c:pt>
                <c:pt idx="211">
                  <c:v>2195</c:v>
                </c:pt>
                <c:pt idx="212">
                  <c:v>2195</c:v>
                </c:pt>
                <c:pt idx="213">
                  <c:v>2195</c:v>
                </c:pt>
                <c:pt idx="214">
                  <c:v>2195</c:v>
                </c:pt>
                <c:pt idx="215">
                  <c:v>2195</c:v>
                </c:pt>
                <c:pt idx="216">
                  <c:v>2195</c:v>
                </c:pt>
                <c:pt idx="217">
                  <c:v>2195</c:v>
                </c:pt>
                <c:pt idx="218">
                  <c:v>2195</c:v>
                </c:pt>
                <c:pt idx="219">
                  <c:v>2195</c:v>
                </c:pt>
                <c:pt idx="220">
                  <c:v>2195</c:v>
                </c:pt>
                <c:pt idx="221">
                  <c:v>2195</c:v>
                </c:pt>
                <c:pt idx="222">
                  <c:v>2195</c:v>
                </c:pt>
                <c:pt idx="223">
                  <c:v>2195</c:v>
                </c:pt>
                <c:pt idx="224">
                  <c:v>2195</c:v>
                </c:pt>
                <c:pt idx="225">
                  <c:v>2195</c:v>
                </c:pt>
                <c:pt idx="226">
                  <c:v>2195</c:v>
                </c:pt>
                <c:pt idx="227">
                  <c:v>2195</c:v>
                </c:pt>
                <c:pt idx="228">
                  <c:v>2195</c:v>
                </c:pt>
                <c:pt idx="229">
                  <c:v>2195</c:v>
                </c:pt>
                <c:pt idx="230">
                  <c:v>2195</c:v>
                </c:pt>
                <c:pt idx="231">
                  <c:v>2195</c:v>
                </c:pt>
                <c:pt idx="232">
                  <c:v>2195</c:v>
                </c:pt>
                <c:pt idx="233">
                  <c:v>2195</c:v>
                </c:pt>
                <c:pt idx="234">
                  <c:v>2195</c:v>
                </c:pt>
                <c:pt idx="235">
                  <c:v>2195</c:v>
                </c:pt>
                <c:pt idx="236">
                  <c:v>2195</c:v>
                </c:pt>
                <c:pt idx="237">
                  <c:v>2195</c:v>
                </c:pt>
                <c:pt idx="238">
                  <c:v>2195</c:v>
                </c:pt>
                <c:pt idx="239">
                  <c:v>2195</c:v>
                </c:pt>
                <c:pt idx="240">
                  <c:v>2195</c:v>
                </c:pt>
                <c:pt idx="241">
                  <c:v>2195</c:v>
                </c:pt>
                <c:pt idx="242">
                  <c:v>2195</c:v>
                </c:pt>
                <c:pt idx="243">
                  <c:v>2195</c:v>
                </c:pt>
                <c:pt idx="244">
                  <c:v>2195</c:v>
                </c:pt>
                <c:pt idx="245">
                  <c:v>2195</c:v>
                </c:pt>
                <c:pt idx="246">
                  <c:v>2195</c:v>
                </c:pt>
                <c:pt idx="247">
                  <c:v>2195</c:v>
                </c:pt>
                <c:pt idx="248">
                  <c:v>2195</c:v>
                </c:pt>
                <c:pt idx="249">
                  <c:v>2195</c:v>
                </c:pt>
                <c:pt idx="250">
                  <c:v>2195</c:v>
                </c:pt>
                <c:pt idx="251">
                  <c:v>2195</c:v>
                </c:pt>
                <c:pt idx="252">
                  <c:v>2195</c:v>
                </c:pt>
                <c:pt idx="253">
                  <c:v>2195</c:v>
                </c:pt>
                <c:pt idx="254">
                  <c:v>2195</c:v>
                </c:pt>
                <c:pt idx="255">
                  <c:v>2195</c:v>
                </c:pt>
                <c:pt idx="256">
                  <c:v>2195</c:v>
                </c:pt>
                <c:pt idx="257">
                  <c:v>2195</c:v>
                </c:pt>
                <c:pt idx="258">
                  <c:v>2195</c:v>
                </c:pt>
                <c:pt idx="259">
                  <c:v>2195</c:v>
                </c:pt>
                <c:pt idx="260">
                  <c:v>2195</c:v>
                </c:pt>
                <c:pt idx="261">
                  <c:v>2195</c:v>
                </c:pt>
                <c:pt idx="262">
                  <c:v>2195</c:v>
                </c:pt>
                <c:pt idx="263">
                  <c:v>2195</c:v>
                </c:pt>
                <c:pt idx="264">
                  <c:v>2195</c:v>
                </c:pt>
                <c:pt idx="265">
                  <c:v>2195</c:v>
                </c:pt>
                <c:pt idx="266">
                  <c:v>2195</c:v>
                </c:pt>
                <c:pt idx="267">
                  <c:v>2195</c:v>
                </c:pt>
                <c:pt idx="268">
                  <c:v>2195</c:v>
                </c:pt>
                <c:pt idx="269">
                  <c:v>2195</c:v>
                </c:pt>
                <c:pt idx="270">
                  <c:v>2195</c:v>
                </c:pt>
                <c:pt idx="271">
                  <c:v>2195</c:v>
                </c:pt>
                <c:pt idx="272">
                  <c:v>2195</c:v>
                </c:pt>
                <c:pt idx="273">
                  <c:v>2195</c:v>
                </c:pt>
                <c:pt idx="274">
                  <c:v>2195</c:v>
                </c:pt>
                <c:pt idx="275">
                  <c:v>2195</c:v>
                </c:pt>
                <c:pt idx="276">
                  <c:v>2195</c:v>
                </c:pt>
                <c:pt idx="277">
                  <c:v>2195</c:v>
                </c:pt>
                <c:pt idx="278">
                  <c:v>2195</c:v>
                </c:pt>
                <c:pt idx="279">
                  <c:v>2195</c:v>
                </c:pt>
                <c:pt idx="280">
                  <c:v>2195</c:v>
                </c:pt>
                <c:pt idx="281">
                  <c:v>2195</c:v>
                </c:pt>
                <c:pt idx="282">
                  <c:v>2195</c:v>
                </c:pt>
                <c:pt idx="283">
                  <c:v>2195</c:v>
                </c:pt>
                <c:pt idx="284">
                  <c:v>2195</c:v>
                </c:pt>
                <c:pt idx="285">
                  <c:v>2195</c:v>
                </c:pt>
                <c:pt idx="286">
                  <c:v>2195</c:v>
                </c:pt>
                <c:pt idx="287">
                  <c:v>2195</c:v>
                </c:pt>
                <c:pt idx="288">
                  <c:v>2195</c:v>
                </c:pt>
                <c:pt idx="289">
                  <c:v>2195</c:v>
                </c:pt>
                <c:pt idx="290">
                  <c:v>2195</c:v>
                </c:pt>
                <c:pt idx="291">
                  <c:v>2195</c:v>
                </c:pt>
                <c:pt idx="292">
                  <c:v>2195</c:v>
                </c:pt>
                <c:pt idx="293">
                  <c:v>2195</c:v>
                </c:pt>
                <c:pt idx="294">
                  <c:v>2195</c:v>
                </c:pt>
                <c:pt idx="295">
                  <c:v>2195</c:v>
                </c:pt>
                <c:pt idx="296">
                  <c:v>2195</c:v>
                </c:pt>
                <c:pt idx="297">
                  <c:v>2195</c:v>
                </c:pt>
                <c:pt idx="298">
                  <c:v>2195</c:v>
                </c:pt>
                <c:pt idx="299">
                  <c:v>2195</c:v>
                </c:pt>
                <c:pt idx="300">
                  <c:v>2195</c:v>
                </c:pt>
                <c:pt idx="301">
                  <c:v>2195</c:v>
                </c:pt>
                <c:pt idx="302">
                  <c:v>2195</c:v>
                </c:pt>
                <c:pt idx="303">
                  <c:v>2195</c:v>
                </c:pt>
                <c:pt idx="304">
                  <c:v>2195</c:v>
                </c:pt>
                <c:pt idx="305">
                  <c:v>2163</c:v>
                </c:pt>
                <c:pt idx="306">
                  <c:v>2163</c:v>
                </c:pt>
                <c:pt idx="307">
                  <c:v>2163</c:v>
                </c:pt>
                <c:pt idx="308">
                  <c:v>2163</c:v>
                </c:pt>
                <c:pt idx="309">
                  <c:v>2163</c:v>
                </c:pt>
                <c:pt idx="310">
                  <c:v>2163</c:v>
                </c:pt>
                <c:pt idx="311">
                  <c:v>2163</c:v>
                </c:pt>
                <c:pt idx="312">
                  <c:v>2163</c:v>
                </c:pt>
                <c:pt idx="313">
                  <c:v>2163</c:v>
                </c:pt>
                <c:pt idx="314">
                  <c:v>2163</c:v>
                </c:pt>
                <c:pt idx="315">
                  <c:v>2163</c:v>
                </c:pt>
                <c:pt idx="316">
                  <c:v>2163</c:v>
                </c:pt>
                <c:pt idx="317">
                  <c:v>2163</c:v>
                </c:pt>
                <c:pt idx="318">
                  <c:v>2163</c:v>
                </c:pt>
                <c:pt idx="319">
                  <c:v>2163</c:v>
                </c:pt>
                <c:pt idx="320">
                  <c:v>2163</c:v>
                </c:pt>
                <c:pt idx="321">
                  <c:v>2163</c:v>
                </c:pt>
                <c:pt idx="322">
                  <c:v>2163</c:v>
                </c:pt>
                <c:pt idx="323">
                  <c:v>2163</c:v>
                </c:pt>
                <c:pt idx="324">
                  <c:v>2163</c:v>
                </c:pt>
                <c:pt idx="325">
                  <c:v>2163</c:v>
                </c:pt>
                <c:pt idx="326">
                  <c:v>2163</c:v>
                </c:pt>
                <c:pt idx="327">
                  <c:v>2163</c:v>
                </c:pt>
                <c:pt idx="328">
                  <c:v>2163</c:v>
                </c:pt>
                <c:pt idx="329">
                  <c:v>2163</c:v>
                </c:pt>
                <c:pt idx="330">
                  <c:v>2163</c:v>
                </c:pt>
                <c:pt idx="331">
                  <c:v>2163</c:v>
                </c:pt>
                <c:pt idx="332">
                  <c:v>2163</c:v>
                </c:pt>
                <c:pt idx="333">
                  <c:v>2163</c:v>
                </c:pt>
                <c:pt idx="334">
                  <c:v>2163</c:v>
                </c:pt>
                <c:pt idx="335">
                  <c:v>2163</c:v>
                </c:pt>
                <c:pt idx="336">
                  <c:v>2163</c:v>
                </c:pt>
                <c:pt idx="337">
                  <c:v>2163</c:v>
                </c:pt>
                <c:pt idx="338">
                  <c:v>2163</c:v>
                </c:pt>
                <c:pt idx="339">
                  <c:v>2163</c:v>
                </c:pt>
                <c:pt idx="340">
                  <c:v>2163</c:v>
                </c:pt>
                <c:pt idx="341">
                  <c:v>2163</c:v>
                </c:pt>
                <c:pt idx="342">
                  <c:v>2163</c:v>
                </c:pt>
                <c:pt idx="343">
                  <c:v>2163</c:v>
                </c:pt>
                <c:pt idx="344">
                  <c:v>2163</c:v>
                </c:pt>
                <c:pt idx="345">
                  <c:v>2163</c:v>
                </c:pt>
                <c:pt idx="346">
                  <c:v>2163</c:v>
                </c:pt>
                <c:pt idx="347">
                  <c:v>2163</c:v>
                </c:pt>
                <c:pt idx="348">
                  <c:v>2163</c:v>
                </c:pt>
                <c:pt idx="349">
                  <c:v>2163</c:v>
                </c:pt>
                <c:pt idx="350">
                  <c:v>2163</c:v>
                </c:pt>
                <c:pt idx="351">
                  <c:v>2163</c:v>
                </c:pt>
                <c:pt idx="352">
                  <c:v>2163</c:v>
                </c:pt>
                <c:pt idx="353">
                  <c:v>2163</c:v>
                </c:pt>
                <c:pt idx="354">
                  <c:v>2163</c:v>
                </c:pt>
                <c:pt idx="355">
                  <c:v>2163</c:v>
                </c:pt>
                <c:pt idx="356">
                  <c:v>2163</c:v>
                </c:pt>
                <c:pt idx="357">
                  <c:v>2163</c:v>
                </c:pt>
                <c:pt idx="358">
                  <c:v>2163</c:v>
                </c:pt>
                <c:pt idx="359">
                  <c:v>2163</c:v>
                </c:pt>
                <c:pt idx="360">
                  <c:v>2163</c:v>
                </c:pt>
                <c:pt idx="361">
                  <c:v>2163</c:v>
                </c:pt>
                <c:pt idx="362">
                  <c:v>2163</c:v>
                </c:pt>
                <c:pt idx="363">
                  <c:v>2163</c:v>
                </c:pt>
                <c:pt idx="364">
                  <c:v>2163</c:v>
                </c:pt>
                <c:pt idx="365">
                  <c:v>2163</c:v>
                </c:pt>
              </c:numCache>
            </c:numRef>
          </c:val>
          <c:smooth val="0"/>
        </c:ser>
        <c:dLbls>
          <c:showLegendKey val="0"/>
          <c:showVal val="0"/>
          <c:showCatName val="0"/>
          <c:showSerName val="0"/>
          <c:showPercent val="0"/>
          <c:showBubbleSize val="0"/>
        </c:dLbls>
        <c:marker val="1"/>
        <c:smooth val="0"/>
        <c:axId val="207481856"/>
        <c:axId val="207479168"/>
      </c:lineChart>
      <c:catAx>
        <c:axId val="202563968"/>
        <c:scaling>
          <c:orientation val="minMax"/>
        </c:scaling>
        <c:delete val="0"/>
        <c:axPos val="b"/>
        <c:numFmt formatCode="mmm\-yy" sourceLinked="0"/>
        <c:majorTickMark val="in"/>
        <c:minorTickMark val="none"/>
        <c:tickLblPos val="nextTo"/>
        <c:spPr>
          <a:ln w="12700">
            <a:solidFill>
              <a:schemeClr val="tx1"/>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02565888"/>
        <c:crosses val="autoZero"/>
        <c:auto val="0"/>
        <c:lblAlgn val="ctr"/>
        <c:lblOffset val="100"/>
        <c:tickLblSkip val="30"/>
        <c:tickMarkSkip val="30"/>
        <c:noMultiLvlLbl val="0"/>
      </c:catAx>
      <c:valAx>
        <c:axId val="202565888"/>
        <c:scaling>
          <c:orientation val="minMax"/>
          <c:max val="75"/>
          <c:min val="25"/>
        </c:scaling>
        <c:delete val="0"/>
        <c:axPos val="l"/>
        <c:majorGridlines/>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Alberta/B.C.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a:t>
                </a:r>
              </a:p>
            </c:rich>
          </c:tx>
          <c:layout>
            <c:manualLayout>
              <c:xMode val="edge"/>
              <c:yMode val="edge"/>
              <c:x val="1.0537309855665521E-3"/>
              <c:y val="0.24293780453913849"/>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02563968"/>
        <c:crosses val="autoZero"/>
        <c:crossBetween val="midCat"/>
        <c:majorUnit val="5"/>
        <c:minorUnit val="5"/>
      </c:valAx>
      <c:valAx>
        <c:axId val="207479168"/>
        <c:scaling>
          <c:orientation val="minMax"/>
          <c:max val="2887.5"/>
          <c:min val="962.5"/>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Alberta/B.C. Border Flow (TJ/day)</a:t>
                </a:r>
              </a:p>
            </c:rich>
          </c:tx>
          <c:layout>
            <c:manualLayout>
              <c:xMode val="edge"/>
              <c:yMode val="edge"/>
              <c:x val="0.96491303181412125"/>
              <c:y val="0.29237349562616377"/>
            </c:manualLayout>
          </c:layout>
          <c:overlay val="0"/>
        </c:title>
        <c:numFmt formatCode="0" sourceLinked="1"/>
        <c:majorTickMark val="out"/>
        <c:minorTickMark val="none"/>
        <c:tickLblPos val="nextTo"/>
        <c:txPr>
          <a:bodyPr/>
          <a:lstStyle/>
          <a:p>
            <a:pPr>
              <a:defRPr sz="1200" b="1">
                <a:latin typeface="Arial" panose="020B0604020202020204" pitchFamily="34" charset="0"/>
                <a:cs typeface="Arial" panose="020B0604020202020204" pitchFamily="34" charset="0"/>
              </a:defRPr>
            </a:pPr>
            <a:endParaRPr lang="en-US"/>
          </a:p>
        </c:txPr>
        <c:crossAx val="207481856"/>
        <c:crosses val="max"/>
        <c:crossBetween val="between"/>
        <c:majorUnit val="192.5"/>
        <c:minorUnit val="192.5"/>
      </c:valAx>
      <c:dateAx>
        <c:axId val="207481856"/>
        <c:scaling>
          <c:orientation val="minMax"/>
        </c:scaling>
        <c:delete val="1"/>
        <c:axPos val="b"/>
        <c:numFmt formatCode="mmm\-yy" sourceLinked="1"/>
        <c:majorTickMark val="out"/>
        <c:minorTickMark val="none"/>
        <c:tickLblPos val="nextTo"/>
        <c:crossAx val="207479168"/>
        <c:crosses val="autoZero"/>
        <c:auto val="1"/>
        <c:lblOffset val="100"/>
        <c:baseTimeUnit val="days"/>
      </c:dateAx>
      <c:spPr>
        <a:solidFill>
          <a:srgbClr val="FFFFFF"/>
        </a:solidFill>
        <a:ln w="3175">
          <a:noFill/>
          <a:prstDash val="solid"/>
        </a:ln>
      </c:spPr>
    </c:plotArea>
    <c:legend>
      <c:legendPos val="r"/>
      <c:layout>
        <c:manualLayout>
          <c:xMode val="edge"/>
          <c:yMode val="edge"/>
          <c:x val="0.10294612021675129"/>
          <c:y val="0.85840849724630941"/>
          <c:w val="0.78570737866445695"/>
          <c:h val="6.812712407796867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53003161222338E-2"/>
          <c:y val="0.11037843968598948"/>
          <c:w val="0.82402528977871448"/>
          <c:h val="0.83453685229391572"/>
        </c:manualLayout>
      </c:layout>
      <c:areaChart>
        <c:grouping val="standard"/>
        <c:varyColors val="0"/>
        <c:ser>
          <c:idx val="0"/>
          <c:order val="0"/>
          <c:tx>
            <c:v>F.H.B.C. System Receipt Capability</c:v>
          </c:tx>
          <c:spPr>
            <a:solidFill>
              <a:schemeClr val="tx2">
                <a:lumMod val="40000"/>
                <a:lumOff val="60000"/>
              </a:schemeClr>
            </a:solidFill>
            <a:ln w="12700">
              <a:solidFill>
                <a:srgbClr val="000000"/>
              </a:solidFill>
              <a:prstDash val="solid"/>
            </a:ln>
            <a:effectLst>
              <a:outerShdw dist="35921" dir="2700000" algn="br">
                <a:srgbClr val="000000"/>
              </a:outerShdw>
            </a:effectLst>
          </c:spP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BORDER'!$AJ$307:$AJ$672</c:f>
              <c:numCache>
                <c:formatCode>General</c:formatCode>
                <c:ptCount val="366"/>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pt idx="16">
                  <c:v>70</c:v>
                </c:pt>
                <c:pt idx="17">
                  <c:v>70</c:v>
                </c:pt>
                <c:pt idx="18">
                  <c:v>70</c:v>
                </c:pt>
                <c:pt idx="19">
                  <c:v>70</c:v>
                </c:pt>
                <c:pt idx="20">
                  <c:v>70</c:v>
                </c:pt>
                <c:pt idx="21">
                  <c:v>70</c:v>
                </c:pt>
                <c:pt idx="22">
                  <c:v>70</c:v>
                </c:pt>
                <c:pt idx="23">
                  <c:v>70</c:v>
                </c:pt>
                <c:pt idx="24">
                  <c:v>70</c:v>
                </c:pt>
                <c:pt idx="25">
                  <c:v>70</c:v>
                </c:pt>
                <c:pt idx="26">
                  <c:v>45</c:v>
                </c:pt>
                <c:pt idx="27">
                  <c:v>45</c:v>
                </c:pt>
                <c:pt idx="28">
                  <c:v>70</c:v>
                </c:pt>
                <c:pt idx="29">
                  <c:v>70</c:v>
                </c:pt>
                <c:pt idx="30">
                  <c:v>70</c:v>
                </c:pt>
                <c:pt idx="31">
                  <c:v>69</c:v>
                </c:pt>
                <c:pt idx="32">
                  <c:v>69</c:v>
                </c:pt>
                <c:pt idx="33">
                  <c:v>69</c:v>
                </c:pt>
                <c:pt idx="34">
                  <c:v>69</c:v>
                </c:pt>
                <c:pt idx="35">
                  <c:v>69</c:v>
                </c:pt>
                <c:pt idx="36">
                  <c:v>69</c:v>
                </c:pt>
                <c:pt idx="37">
                  <c:v>69</c:v>
                </c:pt>
                <c:pt idx="38">
                  <c:v>69</c:v>
                </c:pt>
                <c:pt idx="39">
                  <c:v>69</c:v>
                </c:pt>
                <c:pt idx="40">
                  <c:v>69</c:v>
                </c:pt>
                <c:pt idx="41">
                  <c:v>69</c:v>
                </c:pt>
                <c:pt idx="42">
                  <c:v>69</c:v>
                </c:pt>
                <c:pt idx="43">
                  <c:v>69</c:v>
                </c:pt>
                <c:pt idx="44">
                  <c:v>69</c:v>
                </c:pt>
                <c:pt idx="45">
                  <c:v>69</c:v>
                </c:pt>
                <c:pt idx="46">
                  <c:v>69</c:v>
                </c:pt>
                <c:pt idx="47">
                  <c:v>69</c:v>
                </c:pt>
                <c:pt idx="48">
                  <c:v>69</c:v>
                </c:pt>
                <c:pt idx="49">
                  <c:v>69</c:v>
                </c:pt>
                <c:pt idx="50">
                  <c:v>69</c:v>
                </c:pt>
                <c:pt idx="51">
                  <c:v>69</c:v>
                </c:pt>
                <c:pt idx="52">
                  <c:v>69</c:v>
                </c:pt>
                <c:pt idx="53">
                  <c:v>69</c:v>
                </c:pt>
                <c:pt idx="54">
                  <c:v>69</c:v>
                </c:pt>
                <c:pt idx="55">
                  <c:v>69</c:v>
                </c:pt>
                <c:pt idx="56">
                  <c:v>69</c:v>
                </c:pt>
                <c:pt idx="57">
                  <c:v>69</c:v>
                </c:pt>
                <c:pt idx="58">
                  <c:v>69</c:v>
                </c:pt>
                <c:pt idx="59">
                  <c:v>69</c:v>
                </c:pt>
                <c:pt idx="60">
                  <c:v>69</c:v>
                </c:pt>
                <c:pt idx="61">
                  <c:v>69</c:v>
                </c:pt>
                <c:pt idx="62">
                  <c:v>70</c:v>
                </c:pt>
                <c:pt idx="63">
                  <c:v>70</c:v>
                </c:pt>
                <c:pt idx="64">
                  <c:v>70</c:v>
                </c:pt>
                <c:pt idx="65">
                  <c:v>70</c:v>
                </c:pt>
                <c:pt idx="66">
                  <c:v>70</c:v>
                </c:pt>
                <c:pt idx="67">
                  <c:v>70</c:v>
                </c:pt>
                <c:pt idx="68">
                  <c:v>70</c:v>
                </c:pt>
                <c:pt idx="69">
                  <c:v>70</c:v>
                </c:pt>
                <c:pt idx="70">
                  <c:v>70</c:v>
                </c:pt>
                <c:pt idx="71">
                  <c:v>50</c:v>
                </c:pt>
                <c:pt idx="72">
                  <c:v>50</c:v>
                </c:pt>
                <c:pt idx="73">
                  <c:v>50</c:v>
                </c:pt>
                <c:pt idx="74">
                  <c:v>44</c:v>
                </c:pt>
                <c:pt idx="75">
                  <c:v>70</c:v>
                </c:pt>
                <c:pt idx="76">
                  <c:v>44</c:v>
                </c:pt>
                <c:pt idx="77">
                  <c:v>50</c:v>
                </c:pt>
                <c:pt idx="78">
                  <c:v>50</c:v>
                </c:pt>
                <c:pt idx="79">
                  <c:v>70</c:v>
                </c:pt>
                <c:pt idx="80">
                  <c:v>70</c:v>
                </c:pt>
                <c:pt idx="81">
                  <c:v>70</c:v>
                </c:pt>
                <c:pt idx="82">
                  <c:v>70</c:v>
                </c:pt>
                <c:pt idx="83">
                  <c:v>70</c:v>
                </c:pt>
                <c:pt idx="84">
                  <c:v>70</c:v>
                </c:pt>
                <c:pt idx="85">
                  <c:v>70</c:v>
                </c:pt>
                <c:pt idx="86">
                  <c:v>70</c:v>
                </c:pt>
                <c:pt idx="87">
                  <c:v>70</c:v>
                </c:pt>
                <c:pt idx="88">
                  <c:v>70</c:v>
                </c:pt>
                <c:pt idx="89">
                  <c:v>70</c:v>
                </c:pt>
                <c:pt idx="90">
                  <c:v>70</c:v>
                </c:pt>
                <c:pt idx="91">
                  <c:v>70</c:v>
                </c:pt>
                <c:pt idx="92">
                  <c:v>71</c:v>
                </c:pt>
                <c:pt idx="93">
                  <c:v>71</c:v>
                </c:pt>
                <c:pt idx="94">
                  <c:v>71</c:v>
                </c:pt>
                <c:pt idx="95">
                  <c:v>71</c:v>
                </c:pt>
                <c:pt idx="96">
                  <c:v>71</c:v>
                </c:pt>
                <c:pt idx="97">
                  <c:v>71</c:v>
                </c:pt>
                <c:pt idx="98">
                  <c:v>71</c:v>
                </c:pt>
                <c:pt idx="99">
                  <c:v>71</c:v>
                </c:pt>
                <c:pt idx="100">
                  <c:v>71</c:v>
                </c:pt>
                <c:pt idx="101">
                  <c:v>71</c:v>
                </c:pt>
                <c:pt idx="102">
                  <c:v>71</c:v>
                </c:pt>
                <c:pt idx="103">
                  <c:v>71</c:v>
                </c:pt>
                <c:pt idx="104">
                  <c:v>71</c:v>
                </c:pt>
                <c:pt idx="105">
                  <c:v>71</c:v>
                </c:pt>
                <c:pt idx="106">
                  <c:v>71</c:v>
                </c:pt>
                <c:pt idx="107">
                  <c:v>71</c:v>
                </c:pt>
                <c:pt idx="108">
                  <c:v>71</c:v>
                </c:pt>
                <c:pt idx="109">
                  <c:v>71</c:v>
                </c:pt>
                <c:pt idx="110">
                  <c:v>71</c:v>
                </c:pt>
                <c:pt idx="111">
                  <c:v>71</c:v>
                </c:pt>
                <c:pt idx="112">
                  <c:v>71</c:v>
                </c:pt>
                <c:pt idx="113">
                  <c:v>71</c:v>
                </c:pt>
                <c:pt idx="114">
                  <c:v>71</c:v>
                </c:pt>
                <c:pt idx="115">
                  <c:v>71</c:v>
                </c:pt>
                <c:pt idx="116">
                  <c:v>71</c:v>
                </c:pt>
                <c:pt idx="117">
                  <c:v>71</c:v>
                </c:pt>
                <c:pt idx="118">
                  <c:v>71</c:v>
                </c:pt>
                <c:pt idx="119">
                  <c:v>71</c:v>
                </c:pt>
                <c:pt idx="120">
                  <c:v>71</c:v>
                </c:pt>
                <c:pt idx="121">
                  <c:v>71</c:v>
                </c:pt>
                <c:pt idx="122">
                  <c:v>71</c:v>
                </c:pt>
                <c:pt idx="123">
                  <c:v>72</c:v>
                </c:pt>
                <c:pt idx="124">
                  <c:v>72</c:v>
                </c:pt>
                <c:pt idx="125">
                  <c:v>72</c:v>
                </c:pt>
                <c:pt idx="126">
                  <c:v>72</c:v>
                </c:pt>
                <c:pt idx="127">
                  <c:v>72</c:v>
                </c:pt>
                <c:pt idx="128">
                  <c:v>72</c:v>
                </c:pt>
                <c:pt idx="129">
                  <c:v>72</c:v>
                </c:pt>
                <c:pt idx="130">
                  <c:v>72</c:v>
                </c:pt>
                <c:pt idx="131">
                  <c:v>72</c:v>
                </c:pt>
                <c:pt idx="132">
                  <c:v>72</c:v>
                </c:pt>
                <c:pt idx="133">
                  <c:v>72</c:v>
                </c:pt>
                <c:pt idx="134">
                  <c:v>72</c:v>
                </c:pt>
                <c:pt idx="135">
                  <c:v>72</c:v>
                </c:pt>
                <c:pt idx="136">
                  <c:v>72</c:v>
                </c:pt>
                <c:pt idx="137">
                  <c:v>72</c:v>
                </c:pt>
                <c:pt idx="138">
                  <c:v>72</c:v>
                </c:pt>
                <c:pt idx="139">
                  <c:v>72</c:v>
                </c:pt>
                <c:pt idx="140">
                  <c:v>72</c:v>
                </c:pt>
                <c:pt idx="141">
                  <c:v>72</c:v>
                </c:pt>
                <c:pt idx="142">
                  <c:v>72</c:v>
                </c:pt>
                <c:pt idx="143">
                  <c:v>72</c:v>
                </c:pt>
                <c:pt idx="144">
                  <c:v>72</c:v>
                </c:pt>
                <c:pt idx="145">
                  <c:v>72</c:v>
                </c:pt>
                <c:pt idx="146">
                  <c:v>72</c:v>
                </c:pt>
                <c:pt idx="147">
                  <c:v>72</c:v>
                </c:pt>
                <c:pt idx="148">
                  <c:v>72</c:v>
                </c:pt>
                <c:pt idx="149">
                  <c:v>72</c:v>
                </c:pt>
                <c:pt idx="150">
                  <c:v>72</c:v>
                </c:pt>
                <c:pt idx="151">
                  <c:v>72</c:v>
                </c:pt>
                <c:pt idx="152">
                  <c:v>67</c:v>
                </c:pt>
                <c:pt idx="153">
                  <c:v>67</c:v>
                </c:pt>
                <c:pt idx="154">
                  <c:v>67</c:v>
                </c:pt>
                <c:pt idx="155">
                  <c:v>67</c:v>
                </c:pt>
                <c:pt idx="156">
                  <c:v>67</c:v>
                </c:pt>
                <c:pt idx="157">
                  <c:v>67</c:v>
                </c:pt>
                <c:pt idx="158">
                  <c:v>67</c:v>
                </c:pt>
                <c:pt idx="159">
                  <c:v>67</c:v>
                </c:pt>
                <c:pt idx="160">
                  <c:v>67</c:v>
                </c:pt>
                <c:pt idx="161">
                  <c:v>67</c:v>
                </c:pt>
                <c:pt idx="162">
                  <c:v>67</c:v>
                </c:pt>
                <c:pt idx="163">
                  <c:v>67</c:v>
                </c:pt>
                <c:pt idx="164">
                  <c:v>67</c:v>
                </c:pt>
                <c:pt idx="165">
                  <c:v>67</c:v>
                </c:pt>
                <c:pt idx="166">
                  <c:v>67</c:v>
                </c:pt>
                <c:pt idx="167">
                  <c:v>67</c:v>
                </c:pt>
                <c:pt idx="168">
                  <c:v>67</c:v>
                </c:pt>
                <c:pt idx="169">
                  <c:v>67</c:v>
                </c:pt>
                <c:pt idx="170">
                  <c:v>67</c:v>
                </c:pt>
                <c:pt idx="171">
                  <c:v>67</c:v>
                </c:pt>
                <c:pt idx="172">
                  <c:v>67</c:v>
                </c:pt>
                <c:pt idx="173">
                  <c:v>67</c:v>
                </c:pt>
                <c:pt idx="174">
                  <c:v>67</c:v>
                </c:pt>
                <c:pt idx="175">
                  <c:v>67</c:v>
                </c:pt>
                <c:pt idx="176">
                  <c:v>67</c:v>
                </c:pt>
                <c:pt idx="177">
                  <c:v>67</c:v>
                </c:pt>
                <c:pt idx="178">
                  <c:v>67</c:v>
                </c:pt>
                <c:pt idx="179">
                  <c:v>67</c:v>
                </c:pt>
                <c:pt idx="180">
                  <c:v>67</c:v>
                </c:pt>
                <c:pt idx="181">
                  <c:v>67</c:v>
                </c:pt>
                <c:pt idx="182">
                  <c:v>67</c:v>
                </c:pt>
                <c:pt idx="183">
                  <c:v>67</c:v>
                </c:pt>
                <c:pt idx="184">
                  <c:v>67</c:v>
                </c:pt>
                <c:pt idx="185">
                  <c:v>67</c:v>
                </c:pt>
                <c:pt idx="186">
                  <c:v>67</c:v>
                </c:pt>
                <c:pt idx="187">
                  <c:v>67</c:v>
                </c:pt>
                <c:pt idx="188">
                  <c:v>67</c:v>
                </c:pt>
                <c:pt idx="189">
                  <c:v>67</c:v>
                </c:pt>
                <c:pt idx="190">
                  <c:v>67</c:v>
                </c:pt>
                <c:pt idx="191">
                  <c:v>67</c:v>
                </c:pt>
                <c:pt idx="192">
                  <c:v>67</c:v>
                </c:pt>
                <c:pt idx="193">
                  <c:v>67</c:v>
                </c:pt>
                <c:pt idx="194">
                  <c:v>67</c:v>
                </c:pt>
                <c:pt idx="195">
                  <c:v>67</c:v>
                </c:pt>
                <c:pt idx="196">
                  <c:v>67</c:v>
                </c:pt>
                <c:pt idx="197">
                  <c:v>67</c:v>
                </c:pt>
                <c:pt idx="198">
                  <c:v>67</c:v>
                </c:pt>
                <c:pt idx="199">
                  <c:v>67</c:v>
                </c:pt>
                <c:pt idx="200">
                  <c:v>67</c:v>
                </c:pt>
                <c:pt idx="201">
                  <c:v>67</c:v>
                </c:pt>
                <c:pt idx="202">
                  <c:v>67</c:v>
                </c:pt>
                <c:pt idx="203">
                  <c:v>67</c:v>
                </c:pt>
                <c:pt idx="204">
                  <c:v>67</c:v>
                </c:pt>
                <c:pt idx="205">
                  <c:v>67</c:v>
                </c:pt>
                <c:pt idx="206">
                  <c:v>67</c:v>
                </c:pt>
                <c:pt idx="207">
                  <c:v>67</c:v>
                </c:pt>
                <c:pt idx="208">
                  <c:v>67</c:v>
                </c:pt>
                <c:pt idx="209">
                  <c:v>67</c:v>
                </c:pt>
                <c:pt idx="210">
                  <c:v>67</c:v>
                </c:pt>
                <c:pt idx="211">
                  <c:v>67</c:v>
                </c:pt>
                <c:pt idx="212">
                  <c:v>67</c:v>
                </c:pt>
                <c:pt idx="213">
                  <c:v>67</c:v>
                </c:pt>
                <c:pt idx="214">
                  <c:v>67</c:v>
                </c:pt>
                <c:pt idx="215">
                  <c:v>67</c:v>
                </c:pt>
                <c:pt idx="216">
                  <c:v>67</c:v>
                </c:pt>
                <c:pt idx="217">
                  <c:v>67</c:v>
                </c:pt>
                <c:pt idx="218">
                  <c:v>67</c:v>
                </c:pt>
                <c:pt idx="219">
                  <c:v>67</c:v>
                </c:pt>
                <c:pt idx="220">
                  <c:v>67</c:v>
                </c:pt>
                <c:pt idx="221">
                  <c:v>67</c:v>
                </c:pt>
                <c:pt idx="222">
                  <c:v>67</c:v>
                </c:pt>
                <c:pt idx="223">
                  <c:v>67</c:v>
                </c:pt>
                <c:pt idx="224">
                  <c:v>67</c:v>
                </c:pt>
                <c:pt idx="225">
                  <c:v>67</c:v>
                </c:pt>
                <c:pt idx="226">
                  <c:v>67</c:v>
                </c:pt>
                <c:pt idx="227">
                  <c:v>67</c:v>
                </c:pt>
                <c:pt idx="228">
                  <c:v>67</c:v>
                </c:pt>
                <c:pt idx="229">
                  <c:v>67</c:v>
                </c:pt>
                <c:pt idx="230">
                  <c:v>67</c:v>
                </c:pt>
                <c:pt idx="231">
                  <c:v>67</c:v>
                </c:pt>
                <c:pt idx="232">
                  <c:v>67</c:v>
                </c:pt>
                <c:pt idx="233">
                  <c:v>67</c:v>
                </c:pt>
                <c:pt idx="234">
                  <c:v>67</c:v>
                </c:pt>
                <c:pt idx="235">
                  <c:v>67</c:v>
                </c:pt>
                <c:pt idx="236">
                  <c:v>67</c:v>
                </c:pt>
                <c:pt idx="237">
                  <c:v>67</c:v>
                </c:pt>
                <c:pt idx="238">
                  <c:v>67</c:v>
                </c:pt>
                <c:pt idx="239">
                  <c:v>67</c:v>
                </c:pt>
                <c:pt idx="240">
                  <c:v>67</c:v>
                </c:pt>
                <c:pt idx="241">
                  <c:v>67</c:v>
                </c:pt>
                <c:pt idx="242">
                  <c:v>67</c:v>
                </c:pt>
                <c:pt idx="243">
                  <c:v>67</c:v>
                </c:pt>
                <c:pt idx="244">
                  <c:v>66</c:v>
                </c:pt>
                <c:pt idx="245">
                  <c:v>66</c:v>
                </c:pt>
                <c:pt idx="246">
                  <c:v>66</c:v>
                </c:pt>
                <c:pt idx="247">
                  <c:v>66</c:v>
                </c:pt>
                <c:pt idx="248">
                  <c:v>66</c:v>
                </c:pt>
                <c:pt idx="249">
                  <c:v>66</c:v>
                </c:pt>
                <c:pt idx="250">
                  <c:v>66</c:v>
                </c:pt>
                <c:pt idx="251">
                  <c:v>66</c:v>
                </c:pt>
                <c:pt idx="252">
                  <c:v>66</c:v>
                </c:pt>
                <c:pt idx="253">
                  <c:v>66</c:v>
                </c:pt>
                <c:pt idx="254">
                  <c:v>66</c:v>
                </c:pt>
                <c:pt idx="255">
                  <c:v>66</c:v>
                </c:pt>
                <c:pt idx="256">
                  <c:v>66</c:v>
                </c:pt>
                <c:pt idx="257">
                  <c:v>66</c:v>
                </c:pt>
                <c:pt idx="258">
                  <c:v>66</c:v>
                </c:pt>
                <c:pt idx="259">
                  <c:v>66</c:v>
                </c:pt>
                <c:pt idx="260">
                  <c:v>66</c:v>
                </c:pt>
                <c:pt idx="261">
                  <c:v>66</c:v>
                </c:pt>
                <c:pt idx="262">
                  <c:v>66</c:v>
                </c:pt>
                <c:pt idx="263">
                  <c:v>66</c:v>
                </c:pt>
                <c:pt idx="264">
                  <c:v>66</c:v>
                </c:pt>
                <c:pt idx="265">
                  <c:v>66</c:v>
                </c:pt>
                <c:pt idx="266">
                  <c:v>66</c:v>
                </c:pt>
                <c:pt idx="267">
                  <c:v>66</c:v>
                </c:pt>
                <c:pt idx="268">
                  <c:v>66</c:v>
                </c:pt>
                <c:pt idx="269">
                  <c:v>66</c:v>
                </c:pt>
                <c:pt idx="270">
                  <c:v>66</c:v>
                </c:pt>
                <c:pt idx="271">
                  <c:v>66</c:v>
                </c:pt>
                <c:pt idx="272">
                  <c:v>66</c:v>
                </c:pt>
                <c:pt idx="273">
                  <c:v>66</c:v>
                </c:pt>
                <c:pt idx="274">
                  <c:v>66</c:v>
                </c:pt>
                <c:pt idx="275">
                  <c:v>66</c:v>
                </c:pt>
                <c:pt idx="276">
                  <c:v>66</c:v>
                </c:pt>
                <c:pt idx="277">
                  <c:v>66</c:v>
                </c:pt>
                <c:pt idx="278">
                  <c:v>66</c:v>
                </c:pt>
                <c:pt idx="279">
                  <c:v>66</c:v>
                </c:pt>
                <c:pt idx="280">
                  <c:v>66</c:v>
                </c:pt>
                <c:pt idx="281">
                  <c:v>66</c:v>
                </c:pt>
                <c:pt idx="282">
                  <c:v>66</c:v>
                </c:pt>
                <c:pt idx="283">
                  <c:v>66</c:v>
                </c:pt>
                <c:pt idx="284">
                  <c:v>66</c:v>
                </c:pt>
                <c:pt idx="285">
                  <c:v>66</c:v>
                </c:pt>
                <c:pt idx="286">
                  <c:v>66</c:v>
                </c:pt>
                <c:pt idx="287">
                  <c:v>66</c:v>
                </c:pt>
                <c:pt idx="288">
                  <c:v>66</c:v>
                </c:pt>
                <c:pt idx="289">
                  <c:v>66</c:v>
                </c:pt>
                <c:pt idx="290">
                  <c:v>66</c:v>
                </c:pt>
                <c:pt idx="291">
                  <c:v>66</c:v>
                </c:pt>
                <c:pt idx="292">
                  <c:v>66</c:v>
                </c:pt>
                <c:pt idx="293">
                  <c:v>66</c:v>
                </c:pt>
                <c:pt idx="294">
                  <c:v>66</c:v>
                </c:pt>
                <c:pt idx="295">
                  <c:v>66</c:v>
                </c:pt>
                <c:pt idx="296">
                  <c:v>66</c:v>
                </c:pt>
                <c:pt idx="297">
                  <c:v>66</c:v>
                </c:pt>
                <c:pt idx="298">
                  <c:v>66</c:v>
                </c:pt>
                <c:pt idx="299">
                  <c:v>66</c:v>
                </c:pt>
                <c:pt idx="300">
                  <c:v>66</c:v>
                </c:pt>
                <c:pt idx="301">
                  <c:v>66</c:v>
                </c:pt>
                <c:pt idx="302">
                  <c:v>66</c:v>
                </c:pt>
                <c:pt idx="303">
                  <c:v>66</c:v>
                </c:pt>
                <c:pt idx="304">
                  <c:v>66</c:v>
                </c:pt>
                <c:pt idx="305">
                  <c:v>65</c:v>
                </c:pt>
                <c:pt idx="306">
                  <c:v>65</c:v>
                </c:pt>
                <c:pt idx="307">
                  <c:v>65</c:v>
                </c:pt>
                <c:pt idx="308">
                  <c:v>65</c:v>
                </c:pt>
                <c:pt idx="309">
                  <c:v>65</c:v>
                </c:pt>
                <c:pt idx="310">
                  <c:v>65</c:v>
                </c:pt>
                <c:pt idx="311">
                  <c:v>65</c:v>
                </c:pt>
                <c:pt idx="312">
                  <c:v>65</c:v>
                </c:pt>
                <c:pt idx="313">
                  <c:v>50</c:v>
                </c:pt>
                <c:pt idx="314">
                  <c:v>50</c:v>
                </c:pt>
                <c:pt idx="315">
                  <c:v>50</c:v>
                </c:pt>
                <c:pt idx="316">
                  <c:v>50</c:v>
                </c:pt>
                <c:pt idx="317">
                  <c:v>50</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numCache>
            </c:numRef>
          </c:val>
        </c:ser>
        <c:dLbls>
          <c:showLegendKey val="0"/>
          <c:showVal val="0"/>
          <c:showCatName val="0"/>
          <c:showSerName val="0"/>
          <c:showPercent val="0"/>
          <c:showBubbleSize val="0"/>
        </c:dLbls>
        <c:axId val="210444672"/>
        <c:axId val="210446592"/>
      </c:areaChart>
      <c:lineChart>
        <c:grouping val="standard"/>
        <c:varyColors val="0"/>
        <c:ser>
          <c:idx val="1"/>
          <c:order val="2"/>
          <c:tx>
            <c:v>2015 Actual Flow</c:v>
          </c:tx>
          <c:spPr>
            <a:ln w="19050">
              <a:solidFill>
                <a:schemeClr val="tx1"/>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BORDER'!$AM$307:$AM$672</c:f>
              <c:numCache>
                <c:formatCode>0.0</c:formatCode>
                <c:ptCount val="366"/>
                <c:pt idx="0">
                  <c:v>55.6</c:v>
                </c:pt>
                <c:pt idx="1">
                  <c:v>53.7</c:v>
                </c:pt>
                <c:pt idx="2">
                  <c:v>55.4</c:v>
                </c:pt>
                <c:pt idx="3">
                  <c:v>55.7</c:v>
                </c:pt>
                <c:pt idx="4">
                  <c:v>55.1</c:v>
                </c:pt>
                <c:pt idx="5">
                  <c:v>54.7</c:v>
                </c:pt>
                <c:pt idx="6">
                  <c:v>53.1</c:v>
                </c:pt>
                <c:pt idx="7">
                  <c:v>55.2</c:v>
                </c:pt>
                <c:pt idx="8">
                  <c:v>54.6</c:v>
                </c:pt>
                <c:pt idx="9">
                  <c:v>52.7</c:v>
                </c:pt>
                <c:pt idx="10">
                  <c:v>51</c:v>
                </c:pt>
                <c:pt idx="11">
                  <c:v>52.8</c:v>
                </c:pt>
                <c:pt idx="12">
                  <c:v>52</c:v>
                </c:pt>
                <c:pt idx="13">
                  <c:v>45.7</c:v>
                </c:pt>
                <c:pt idx="14">
                  <c:v>42.2</c:v>
                </c:pt>
                <c:pt idx="15">
                  <c:v>42.6</c:v>
                </c:pt>
                <c:pt idx="16">
                  <c:v>43.3</c:v>
                </c:pt>
                <c:pt idx="17">
                  <c:v>43</c:v>
                </c:pt>
                <c:pt idx="18">
                  <c:v>42.8</c:v>
                </c:pt>
                <c:pt idx="19">
                  <c:v>42.4</c:v>
                </c:pt>
                <c:pt idx="20">
                  <c:v>43.1</c:v>
                </c:pt>
                <c:pt idx="21">
                  <c:v>43.4</c:v>
                </c:pt>
                <c:pt idx="22">
                  <c:v>42.8</c:v>
                </c:pt>
                <c:pt idx="23">
                  <c:v>43.434997252010298</c:v>
                </c:pt>
                <c:pt idx="24">
                  <c:v>42.922711714499798</c:v>
                </c:pt>
                <c:pt idx="25">
                  <c:v>43.088025282094193</c:v>
                </c:pt>
                <c:pt idx="26">
                  <c:v>43.114371985692102</c:v>
                </c:pt>
                <c:pt idx="27">
                  <c:v>43.010833382338703</c:v>
                </c:pt>
                <c:pt idx="28">
                  <c:v>43.766132820481694</c:v>
                </c:pt>
                <c:pt idx="29">
                  <c:v>47.151889823579701</c:v>
                </c:pt>
                <c:pt idx="30">
                  <c:v>52.442706994621304</c:v>
                </c:pt>
                <c:pt idx="31">
                  <c:v>54.7237362693715</c:v>
                </c:pt>
                <c:pt idx="32">
                  <c:v>54.4344443518156</c:v>
                </c:pt>
                <c:pt idx="33">
                  <c:v>53.028370648866996</c:v>
                </c:pt>
                <c:pt idx="34">
                  <c:v>55.336463272890406</c:v>
                </c:pt>
                <c:pt idx="35">
                  <c:v>52.631174984197102</c:v>
                </c:pt>
                <c:pt idx="36">
                  <c:v>52.174932441058104</c:v>
                </c:pt>
                <c:pt idx="37">
                  <c:v>52.908970431684502</c:v>
                </c:pt>
                <c:pt idx="38">
                  <c:v>52.543247195241605</c:v>
                </c:pt>
                <c:pt idx="39">
                  <c:v>52.932199568733097</c:v>
                </c:pt>
                <c:pt idx="40">
                  <c:v>52.593054047794197</c:v>
                </c:pt>
                <c:pt idx="41">
                  <c:v>51.461874802886499</c:v>
                </c:pt>
                <c:pt idx="42">
                  <c:v>52.194745468132105</c:v>
                </c:pt>
                <c:pt idx="43">
                  <c:v>52.9012163508391</c:v>
                </c:pt>
                <c:pt idx="44">
                  <c:v>52.881786588776698</c:v>
                </c:pt>
                <c:pt idx="45">
                  <c:v>53.549498284592602</c:v>
                </c:pt>
                <c:pt idx="46">
                  <c:v>53.304255404048199</c:v>
                </c:pt>
                <c:pt idx="47">
                  <c:v>53.201572331491697</c:v>
                </c:pt>
                <c:pt idx="48">
                  <c:v>53.175029339739702</c:v>
                </c:pt>
                <c:pt idx="49">
                  <c:v>51.844463807507097</c:v>
                </c:pt>
                <c:pt idx="50">
                  <c:v>51.171562117026205</c:v>
                </c:pt>
                <c:pt idx="51">
                  <c:v>52</c:v>
                </c:pt>
                <c:pt idx="52">
                  <c:v>51.9</c:v>
                </c:pt>
                <c:pt idx="53">
                  <c:v>52.4</c:v>
                </c:pt>
                <c:pt idx="54">
                  <c:v>50.1</c:v>
                </c:pt>
                <c:pt idx="55">
                  <c:v>52</c:v>
                </c:pt>
                <c:pt idx="56">
                  <c:v>57.8</c:v>
                </c:pt>
                <c:pt idx="57">
                  <c:v>54.1</c:v>
                </c:pt>
                <c:pt idx="58">
                  <c:v>54.1</c:v>
                </c:pt>
                <c:pt idx="59">
                  <c:v>52.2</c:v>
                </c:pt>
                <c:pt idx="60">
                  <c:v>52.2</c:v>
                </c:pt>
                <c:pt idx="61">
                  <c:v>52.2</c:v>
                </c:pt>
                <c:pt idx="62">
                  <c:v>52.1</c:v>
                </c:pt>
                <c:pt idx="63">
                  <c:v>51.7</c:v>
                </c:pt>
                <c:pt idx="64">
                  <c:v>51.6</c:v>
                </c:pt>
                <c:pt idx="65">
                  <c:v>52.2</c:v>
                </c:pt>
                <c:pt idx="66">
                  <c:v>52.2</c:v>
                </c:pt>
                <c:pt idx="67">
                  <c:v>51.8</c:v>
                </c:pt>
                <c:pt idx="68">
                  <c:v>51.4</c:v>
                </c:pt>
                <c:pt idx="69">
                  <c:v>51.7</c:v>
                </c:pt>
                <c:pt idx="70">
                  <c:v>51.8</c:v>
                </c:pt>
                <c:pt idx="71">
                  <c:v>54</c:v>
                </c:pt>
                <c:pt idx="72">
                  <c:v>49.8</c:v>
                </c:pt>
                <c:pt idx="73">
                  <c:v>50.1</c:v>
                </c:pt>
                <c:pt idx="74">
                  <c:v>49.6</c:v>
                </c:pt>
                <c:pt idx="75">
                  <c:v>49</c:v>
                </c:pt>
                <c:pt idx="76">
                  <c:v>45.7</c:v>
                </c:pt>
                <c:pt idx="77">
                  <c:v>51.2</c:v>
                </c:pt>
                <c:pt idx="78">
                  <c:v>47.6</c:v>
                </c:pt>
                <c:pt idx="79">
                  <c:v>48.4</c:v>
                </c:pt>
                <c:pt idx="80">
                  <c:v>47.2</c:v>
                </c:pt>
                <c:pt idx="81">
                  <c:v>52.4</c:v>
                </c:pt>
                <c:pt idx="82">
                  <c:v>52.1</c:v>
                </c:pt>
                <c:pt idx="83">
                  <c:v>52.5</c:v>
                </c:pt>
                <c:pt idx="84">
                  <c:v>52.6</c:v>
                </c:pt>
                <c:pt idx="85">
                  <c:v>54.2</c:v>
                </c:pt>
                <c:pt idx="86">
                  <c:v>55.8</c:v>
                </c:pt>
                <c:pt idx="87">
                  <c:v>55.6</c:v>
                </c:pt>
                <c:pt idx="88">
                  <c:v>54.9</c:v>
                </c:pt>
                <c:pt idx="89">
                  <c:v>54.340168053260498</c:v>
                </c:pt>
                <c:pt idx="90">
                  <c:v>54.969272482636498</c:v>
                </c:pt>
                <c:pt idx="91">
                  <c:v>55.029201063774202</c:v>
                </c:pt>
                <c:pt idx="92">
                  <c:v>55.285111166483098</c:v>
                </c:pt>
                <c:pt idx="93">
                  <c:v>54.262102956801201</c:v>
                </c:pt>
                <c:pt idx="94">
                  <c:v>53.778232003570999</c:v>
                </c:pt>
                <c:pt idx="95">
                  <c:v>50.863681089836803</c:v>
                </c:pt>
                <c:pt idx="96">
                  <c:v>50.726892124605698</c:v>
                </c:pt>
                <c:pt idx="97">
                  <c:v>51.102445671651097</c:v>
                </c:pt>
                <c:pt idx="98">
                  <c:v>54.031732905170003</c:v>
                </c:pt>
                <c:pt idx="99">
                  <c:v>53.6268670995441</c:v>
                </c:pt>
                <c:pt idx="100">
                  <c:v>53.139549193864902</c:v>
                </c:pt>
                <c:pt idx="101">
                  <c:v>53.239280581162298</c:v>
                </c:pt>
                <c:pt idx="102">
                  <c:v>53.463960054874399</c:v>
                </c:pt>
                <c:pt idx="103">
                  <c:v>52.573199657828702</c:v>
                </c:pt>
                <c:pt idx="104">
                  <c:v>53.5398227587688</c:v>
                </c:pt>
                <c:pt idx="105">
                  <c:v>53.009913435706302</c:v>
                </c:pt>
                <c:pt idx="106">
                  <c:v>53.417230033817098</c:v>
                </c:pt>
                <c:pt idx="107">
                  <c:v>49.626883751409999</c:v>
                </c:pt>
                <c:pt idx="108">
                  <c:v>51.100921341413297</c:v>
                </c:pt>
                <c:pt idx="109">
                  <c:v>49.625978422571102</c:v>
                </c:pt>
                <c:pt idx="110">
                  <c:v>52.549208733755798</c:v>
                </c:pt>
                <c:pt idx="111">
                  <c:v>53.960450886173</c:v>
                </c:pt>
                <c:pt idx="112">
                  <c:v>51.8261156689031</c:v>
                </c:pt>
                <c:pt idx="113">
                  <c:v>52.480220746074103</c:v>
                </c:pt>
                <c:pt idx="114">
                  <c:v>52.883736175544399</c:v>
                </c:pt>
                <c:pt idx="115">
                  <c:v>52.499685253020097</c:v>
                </c:pt>
                <c:pt idx="116">
                  <c:v>51.335979272701103</c:v>
                </c:pt>
                <c:pt idx="117">
                  <c:v>51.579293136596597</c:v>
                </c:pt>
                <c:pt idx="118">
                  <c:v>51.766919911746598</c:v>
                </c:pt>
                <c:pt idx="119">
                  <c:v>53.436958322988602</c:v>
                </c:pt>
                <c:pt idx="120">
                  <c:v>50.701782491361598</c:v>
                </c:pt>
                <c:pt idx="121">
                  <c:v>51.194356266878202</c:v>
                </c:pt>
                <c:pt idx="122">
                  <c:v>49.929178469556298</c:v>
                </c:pt>
                <c:pt idx="123">
                  <c:v>49.494909932370497</c:v>
                </c:pt>
                <c:pt idx="124">
                  <c:v>44.078555451454903</c:v>
                </c:pt>
                <c:pt idx="125">
                  <c:v>42.858678024819604</c:v>
                </c:pt>
                <c:pt idx="126">
                  <c:v>46.673661509685999</c:v>
                </c:pt>
                <c:pt idx="127">
                  <c:v>49.5771611215891</c:v>
                </c:pt>
                <c:pt idx="128">
                  <c:v>47.411874292146003</c:v>
                </c:pt>
                <c:pt idx="129">
                  <c:v>48.872306211979797</c:v>
                </c:pt>
                <c:pt idx="130">
                  <c:v>49.020307179957101</c:v>
                </c:pt>
                <c:pt idx="131">
                  <c:v>49.334602158524703</c:v>
                </c:pt>
                <c:pt idx="132">
                  <c:v>49.201570653217097</c:v>
                </c:pt>
                <c:pt idx="133">
                  <c:v>50.492243840985303</c:v>
                </c:pt>
                <c:pt idx="134">
                  <c:v>51.177820286954002</c:v>
                </c:pt>
                <c:pt idx="135">
                  <c:v>51.727587896682302</c:v>
                </c:pt>
                <c:pt idx="136">
                  <c:v>49.685511538876398</c:v>
                </c:pt>
                <c:pt idx="137">
                  <c:v>50.454120697360302</c:v>
                </c:pt>
                <c:pt idx="138">
                  <c:v>50.585104960089403</c:v>
                </c:pt>
                <c:pt idx="139">
                  <c:v>50.608757046743307</c:v>
                </c:pt>
                <c:pt idx="140">
                  <c:v>50.172369319518999</c:v>
                </c:pt>
                <c:pt idx="141">
                  <c:v>48.119507238682999</c:v>
                </c:pt>
                <c:pt idx="142">
                  <c:v>46.549561755453006</c:v>
                </c:pt>
                <c:pt idx="143">
                  <c:v>51.845543829298201</c:v>
                </c:pt>
                <c:pt idx="144">
                  <c:v>53.320177902004602</c:v>
                </c:pt>
                <c:pt idx="145">
                  <c:v>53.255801728625201</c:v>
                </c:pt>
                <c:pt idx="146">
                  <c:v>53.1261169755944</c:v>
                </c:pt>
                <c:pt idx="147">
                  <c:v>52.570152070042298</c:v>
                </c:pt>
                <c:pt idx="148">
                  <c:v>52.133464616031198</c:v>
                </c:pt>
                <c:pt idx="149">
                  <c:v>49.661801694783897</c:v>
                </c:pt>
                <c:pt idx="150">
                  <c:v>52.143815105815001</c:v>
                </c:pt>
                <c:pt idx="151">
                  <c:v>52.304637310940905</c:v>
                </c:pt>
                <c:pt idx="152">
                  <c:v>50.8199685645627</c:v>
                </c:pt>
                <c:pt idx="153">
                  <c:v>49.031493583908606</c:v>
                </c:pt>
                <c:pt idx="154">
                  <c:v>49.8661000558116</c:v>
                </c:pt>
                <c:pt idx="155">
                  <c:v>52.672617215794801</c:v>
                </c:pt>
                <c:pt idx="156">
                  <c:v>52.572670690829803</c:v>
                </c:pt>
                <c:pt idx="157">
                  <c:v>53.443434148954402</c:v>
                </c:pt>
                <c:pt idx="158">
                  <c:v>54.149209316967998</c:v>
                </c:pt>
                <c:pt idx="159">
                  <c:v>53.732774065534805</c:v>
                </c:pt>
                <c:pt idx="160">
                  <c:v>53.066295369721203</c:v>
                </c:pt>
                <c:pt idx="161">
                  <c:v>49.688353358451103</c:v>
                </c:pt>
                <c:pt idx="162">
                  <c:v>52.655673231882695</c:v>
                </c:pt>
                <c:pt idx="163">
                  <c:v>52.309405742933798</c:v>
                </c:pt>
                <c:pt idx="164">
                  <c:v>52.975816594747798</c:v>
                </c:pt>
              </c:numCache>
            </c:numRef>
          </c:val>
          <c:smooth val="1"/>
        </c:ser>
        <c:ser>
          <c:idx val="4"/>
          <c:order val="3"/>
          <c:tx>
            <c:v>2014/15 Historical Flow</c:v>
          </c:tx>
          <c:spPr>
            <a:ln w="19050">
              <a:solidFill>
                <a:schemeClr val="bg1">
                  <a:lumMod val="50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BORDER'!$AH$307:$AH$672</c:f>
              <c:numCache>
                <c:formatCode>0.0</c:formatCode>
                <c:ptCount val="366"/>
                <c:pt idx="0">
                  <c:v>42.8</c:v>
                </c:pt>
                <c:pt idx="1">
                  <c:v>41.6</c:v>
                </c:pt>
                <c:pt idx="2">
                  <c:v>38.4</c:v>
                </c:pt>
                <c:pt idx="3">
                  <c:v>37.200000000000003</c:v>
                </c:pt>
                <c:pt idx="4">
                  <c:v>37.299999999999997</c:v>
                </c:pt>
                <c:pt idx="5">
                  <c:v>31.3</c:v>
                </c:pt>
                <c:pt idx="6">
                  <c:v>43.4</c:v>
                </c:pt>
                <c:pt idx="7">
                  <c:v>44.8</c:v>
                </c:pt>
                <c:pt idx="8">
                  <c:v>42.2</c:v>
                </c:pt>
                <c:pt idx="9">
                  <c:v>38.799999999999997</c:v>
                </c:pt>
                <c:pt idx="10">
                  <c:v>39.1</c:v>
                </c:pt>
                <c:pt idx="11">
                  <c:v>40.799999999999997</c:v>
                </c:pt>
                <c:pt idx="12">
                  <c:v>40.799999999999997</c:v>
                </c:pt>
                <c:pt idx="13">
                  <c:v>40.9</c:v>
                </c:pt>
                <c:pt idx="14">
                  <c:v>39</c:v>
                </c:pt>
                <c:pt idx="15">
                  <c:v>39.299999999999997</c:v>
                </c:pt>
                <c:pt idx="16">
                  <c:v>36</c:v>
                </c:pt>
                <c:pt idx="17">
                  <c:v>37.5</c:v>
                </c:pt>
                <c:pt idx="18">
                  <c:v>36.299999999999997</c:v>
                </c:pt>
                <c:pt idx="19">
                  <c:v>36.6</c:v>
                </c:pt>
                <c:pt idx="20">
                  <c:v>37.1</c:v>
                </c:pt>
                <c:pt idx="21">
                  <c:v>38.299999999999997</c:v>
                </c:pt>
                <c:pt idx="22">
                  <c:v>40.200000000000003</c:v>
                </c:pt>
                <c:pt idx="23">
                  <c:v>42</c:v>
                </c:pt>
                <c:pt idx="24">
                  <c:v>41.2</c:v>
                </c:pt>
                <c:pt idx="25">
                  <c:v>39.799999999999997</c:v>
                </c:pt>
                <c:pt idx="26">
                  <c:v>41.610260000000004</c:v>
                </c:pt>
                <c:pt idx="27">
                  <c:v>40.60098</c:v>
                </c:pt>
                <c:pt idx="28">
                  <c:v>42.629690000000004</c:v>
                </c:pt>
                <c:pt idx="29">
                  <c:v>42.801269999999995</c:v>
                </c:pt>
                <c:pt idx="30">
                  <c:v>47.092649999999999</c:v>
                </c:pt>
                <c:pt idx="31">
                  <c:v>46.683930000000004</c:v>
                </c:pt>
                <c:pt idx="32">
                  <c:v>47.911389999999997</c:v>
                </c:pt>
                <c:pt idx="33">
                  <c:v>49.159349999999996</c:v>
                </c:pt>
                <c:pt idx="34">
                  <c:v>48.306089999999998</c:v>
                </c:pt>
                <c:pt idx="35">
                  <c:v>48.313050000000004</c:v>
                </c:pt>
                <c:pt idx="36">
                  <c:v>48.732309999999998</c:v>
                </c:pt>
                <c:pt idx="37">
                  <c:v>46.8825</c:v>
                </c:pt>
                <c:pt idx="38">
                  <c:v>42.921109999999999</c:v>
                </c:pt>
                <c:pt idx="39">
                  <c:v>42.567389999999996</c:v>
                </c:pt>
                <c:pt idx="40">
                  <c:v>41.967760000000006</c:v>
                </c:pt>
                <c:pt idx="41">
                  <c:v>42.403790000000001</c:v>
                </c:pt>
                <c:pt idx="42">
                  <c:v>43.189300000000003</c:v>
                </c:pt>
                <c:pt idx="43">
                  <c:v>42.440010000000001</c:v>
                </c:pt>
                <c:pt idx="44">
                  <c:v>43.003839999999997</c:v>
                </c:pt>
                <c:pt idx="45">
                  <c:v>41.967480000000002</c:v>
                </c:pt>
                <c:pt idx="46">
                  <c:v>44.682970000000005</c:v>
                </c:pt>
                <c:pt idx="47">
                  <c:v>44.785160000000005</c:v>
                </c:pt>
                <c:pt idx="48">
                  <c:v>43.504649999999998</c:v>
                </c:pt>
                <c:pt idx="49">
                  <c:v>46.336620000000003</c:v>
                </c:pt>
                <c:pt idx="50">
                  <c:v>43.381309999999999</c:v>
                </c:pt>
                <c:pt idx="51">
                  <c:v>45.366370000000003</c:v>
                </c:pt>
                <c:pt idx="52">
                  <c:v>47.52534</c:v>
                </c:pt>
                <c:pt idx="53">
                  <c:v>45.3</c:v>
                </c:pt>
                <c:pt idx="54">
                  <c:v>43.7</c:v>
                </c:pt>
                <c:pt idx="55">
                  <c:v>44</c:v>
                </c:pt>
                <c:pt idx="56">
                  <c:v>45.2</c:v>
                </c:pt>
                <c:pt idx="57">
                  <c:v>48.3</c:v>
                </c:pt>
                <c:pt idx="58">
                  <c:v>51</c:v>
                </c:pt>
                <c:pt idx="59">
                  <c:v>50.5</c:v>
                </c:pt>
                <c:pt idx="60">
                  <c:v>47.9</c:v>
                </c:pt>
                <c:pt idx="61">
                  <c:v>49.8</c:v>
                </c:pt>
                <c:pt idx="62">
                  <c:v>45.6</c:v>
                </c:pt>
                <c:pt idx="63">
                  <c:v>45.9</c:v>
                </c:pt>
                <c:pt idx="64">
                  <c:v>48.2</c:v>
                </c:pt>
                <c:pt idx="65">
                  <c:v>51.3</c:v>
                </c:pt>
                <c:pt idx="66">
                  <c:v>48.1</c:v>
                </c:pt>
                <c:pt idx="67">
                  <c:v>49.7</c:v>
                </c:pt>
                <c:pt idx="68">
                  <c:v>47</c:v>
                </c:pt>
                <c:pt idx="69">
                  <c:v>49.3</c:v>
                </c:pt>
                <c:pt idx="70">
                  <c:v>41</c:v>
                </c:pt>
                <c:pt idx="71">
                  <c:v>41.4</c:v>
                </c:pt>
                <c:pt idx="72">
                  <c:v>43.2</c:v>
                </c:pt>
                <c:pt idx="73">
                  <c:v>43.6</c:v>
                </c:pt>
                <c:pt idx="74">
                  <c:v>44.6</c:v>
                </c:pt>
                <c:pt idx="75">
                  <c:v>44.6</c:v>
                </c:pt>
                <c:pt idx="76">
                  <c:v>44.3</c:v>
                </c:pt>
                <c:pt idx="77">
                  <c:v>50.4</c:v>
                </c:pt>
                <c:pt idx="78">
                  <c:v>40.6</c:v>
                </c:pt>
                <c:pt idx="79">
                  <c:v>43</c:v>
                </c:pt>
                <c:pt idx="80">
                  <c:v>42.9</c:v>
                </c:pt>
                <c:pt idx="81">
                  <c:v>43.4</c:v>
                </c:pt>
                <c:pt idx="82">
                  <c:v>44.2</c:v>
                </c:pt>
                <c:pt idx="83">
                  <c:v>44.7</c:v>
                </c:pt>
                <c:pt idx="84">
                  <c:v>46.6</c:v>
                </c:pt>
                <c:pt idx="85">
                  <c:v>50.7</c:v>
                </c:pt>
                <c:pt idx="86">
                  <c:v>51.1</c:v>
                </c:pt>
                <c:pt idx="87">
                  <c:v>49.856610000000003</c:v>
                </c:pt>
                <c:pt idx="88">
                  <c:v>47.177300000000002</c:v>
                </c:pt>
                <c:pt idx="89">
                  <c:v>47.454680000000003</c:v>
                </c:pt>
                <c:pt idx="90">
                  <c:v>47.690930000000002</c:v>
                </c:pt>
                <c:pt idx="91">
                  <c:v>46.285160000000005</c:v>
                </c:pt>
                <c:pt idx="92">
                  <c:v>43.824349999999995</c:v>
                </c:pt>
                <c:pt idx="93">
                  <c:v>47.004690000000004</c:v>
                </c:pt>
                <c:pt idx="94">
                  <c:v>49.284019999999998</c:v>
                </c:pt>
                <c:pt idx="95">
                  <c:v>53.25573</c:v>
                </c:pt>
                <c:pt idx="96">
                  <c:v>51.571469999999998</c:v>
                </c:pt>
                <c:pt idx="97">
                  <c:v>51.585300000000004</c:v>
                </c:pt>
                <c:pt idx="98">
                  <c:v>51.458169999999996</c:v>
                </c:pt>
                <c:pt idx="99">
                  <c:v>49.973959999999998</c:v>
                </c:pt>
                <c:pt idx="100">
                  <c:v>49.537199999999999</c:v>
                </c:pt>
                <c:pt idx="101">
                  <c:v>50.722279999999998</c:v>
                </c:pt>
                <c:pt idx="102">
                  <c:v>48.25779</c:v>
                </c:pt>
                <c:pt idx="103">
                  <c:v>46.432970000000005</c:v>
                </c:pt>
                <c:pt idx="104">
                  <c:v>48.227209999999999</c:v>
                </c:pt>
                <c:pt idx="105">
                  <c:v>46.311089999999993</c:v>
                </c:pt>
                <c:pt idx="106">
                  <c:v>48.295519999999996</c:v>
                </c:pt>
                <c:pt idx="107">
                  <c:v>47.950569999999999</c:v>
                </c:pt>
                <c:pt idx="108">
                  <c:v>48.411749999999998</c:v>
                </c:pt>
                <c:pt idx="109">
                  <c:v>49.224580000000003</c:v>
                </c:pt>
                <c:pt idx="110">
                  <c:v>48.887239999999998</c:v>
                </c:pt>
                <c:pt idx="111">
                  <c:v>50.093309999999995</c:v>
                </c:pt>
                <c:pt idx="112">
                  <c:v>47.899300000000004</c:v>
                </c:pt>
                <c:pt idx="113">
                  <c:v>49.385640000000002</c:v>
                </c:pt>
                <c:pt idx="114">
                  <c:v>49.079070000000002</c:v>
                </c:pt>
                <c:pt idx="115">
                  <c:v>52.693550000000002</c:v>
                </c:pt>
                <c:pt idx="116">
                  <c:v>48.711640000000003</c:v>
                </c:pt>
                <c:pt idx="117">
                  <c:v>48.950050000000005</c:v>
                </c:pt>
                <c:pt idx="118">
                  <c:v>49.132620000000003</c:v>
                </c:pt>
                <c:pt idx="119">
                  <c:v>50.408259999999999</c:v>
                </c:pt>
                <c:pt idx="120">
                  <c:v>47.528190000000002</c:v>
                </c:pt>
                <c:pt idx="121">
                  <c:v>48.954050000000002</c:v>
                </c:pt>
                <c:pt idx="122">
                  <c:v>50.653680000000001</c:v>
                </c:pt>
                <c:pt idx="123">
                  <c:v>46.077750000000002</c:v>
                </c:pt>
                <c:pt idx="124">
                  <c:v>44.128900000000002</c:v>
                </c:pt>
                <c:pt idx="125">
                  <c:v>43.97345</c:v>
                </c:pt>
                <c:pt idx="126">
                  <c:v>48.54271</c:v>
                </c:pt>
                <c:pt idx="127">
                  <c:v>47.817209999999996</c:v>
                </c:pt>
                <c:pt idx="128">
                  <c:v>50.292089999999995</c:v>
                </c:pt>
                <c:pt idx="129">
                  <c:v>55.614510000000003</c:v>
                </c:pt>
                <c:pt idx="130">
                  <c:v>52.882220000000004</c:v>
                </c:pt>
                <c:pt idx="131">
                  <c:v>51.834919999999997</c:v>
                </c:pt>
                <c:pt idx="132">
                  <c:v>52.684820000000002</c:v>
                </c:pt>
                <c:pt idx="133">
                  <c:v>49.528320000000001</c:v>
                </c:pt>
                <c:pt idx="134">
                  <c:v>53.578319999999998</c:v>
                </c:pt>
                <c:pt idx="135">
                  <c:v>57.402449999999995</c:v>
                </c:pt>
                <c:pt idx="136">
                  <c:v>56.424120000000002</c:v>
                </c:pt>
                <c:pt idx="137">
                  <c:v>54.979790000000001</c:v>
                </c:pt>
                <c:pt idx="138">
                  <c:v>55.386199999999995</c:v>
                </c:pt>
                <c:pt idx="139">
                  <c:v>54.469949999999997</c:v>
                </c:pt>
                <c:pt idx="140">
                  <c:v>56.749360000000003</c:v>
                </c:pt>
                <c:pt idx="141">
                  <c:v>54.670449999999995</c:v>
                </c:pt>
                <c:pt idx="142">
                  <c:v>55.739290000000004</c:v>
                </c:pt>
                <c:pt idx="143">
                  <c:v>52.444580000000002</c:v>
                </c:pt>
                <c:pt idx="144">
                  <c:v>56.246490000000001</c:v>
                </c:pt>
                <c:pt idx="145">
                  <c:v>51.515470000000001</c:v>
                </c:pt>
                <c:pt idx="146">
                  <c:v>54.362790000000004</c:v>
                </c:pt>
                <c:pt idx="147">
                  <c:v>54.388190000000002</c:v>
                </c:pt>
                <c:pt idx="148">
                  <c:v>53.611959999999996</c:v>
                </c:pt>
                <c:pt idx="149">
                  <c:v>50.688940000000002</c:v>
                </c:pt>
                <c:pt idx="150">
                  <c:v>52.432259999999999</c:v>
                </c:pt>
                <c:pt idx="151">
                  <c:v>52.545300000000005</c:v>
                </c:pt>
                <c:pt idx="152">
                  <c:v>52.69923</c:v>
                </c:pt>
                <c:pt idx="153">
                  <c:v>53.45476</c:v>
                </c:pt>
                <c:pt idx="154">
                  <c:v>51.143010000000004</c:v>
                </c:pt>
                <c:pt idx="155">
                  <c:v>55.085320000000003</c:v>
                </c:pt>
                <c:pt idx="156">
                  <c:v>54.641080000000002</c:v>
                </c:pt>
                <c:pt idx="157">
                  <c:v>52.645960000000002</c:v>
                </c:pt>
                <c:pt idx="158">
                  <c:v>52.523309999999995</c:v>
                </c:pt>
                <c:pt idx="159">
                  <c:v>51.74785</c:v>
                </c:pt>
                <c:pt idx="160">
                  <c:v>52.91178</c:v>
                </c:pt>
                <c:pt idx="161">
                  <c:v>54.504849999999998</c:v>
                </c:pt>
                <c:pt idx="162">
                  <c:v>55.272349999999996</c:v>
                </c:pt>
                <c:pt idx="163">
                  <c:v>55.809820000000002</c:v>
                </c:pt>
                <c:pt idx="164">
                  <c:v>55.41</c:v>
                </c:pt>
                <c:pt idx="165">
                  <c:v>55.33267</c:v>
                </c:pt>
                <c:pt idx="166">
                  <c:v>55.46105</c:v>
                </c:pt>
                <c:pt idx="167">
                  <c:v>55.514269999999996</c:v>
                </c:pt>
                <c:pt idx="168">
                  <c:v>55.52861</c:v>
                </c:pt>
                <c:pt idx="169">
                  <c:v>54.484910000000006</c:v>
                </c:pt>
                <c:pt idx="170">
                  <c:v>54.578139999999998</c:v>
                </c:pt>
                <c:pt idx="171">
                  <c:v>54.004480000000001</c:v>
                </c:pt>
                <c:pt idx="172">
                  <c:v>53.90643</c:v>
                </c:pt>
                <c:pt idx="173">
                  <c:v>54.141589999999994</c:v>
                </c:pt>
                <c:pt idx="174">
                  <c:v>54.133089999999996</c:v>
                </c:pt>
                <c:pt idx="175">
                  <c:v>52.904730000000001</c:v>
                </c:pt>
                <c:pt idx="176">
                  <c:v>53.906289999999998</c:v>
                </c:pt>
                <c:pt idx="177">
                  <c:v>52.751899999999999</c:v>
                </c:pt>
                <c:pt idx="178">
                  <c:v>52.64508</c:v>
                </c:pt>
                <c:pt idx="179">
                  <c:v>52.033679999999997</c:v>
                </c:pt>
                <c:pt idx="180">
                  <c:v>52.425539999999998</c:v>
                </c:pt>
                <c:pt idx="181">
                  <c:v>52.573910000000005</c:v>
                </c:pt>
                <c:pt idx="182">
                  <c:v>54.546010000000003</c:v>
                </c:pt>
                <c:pt idx="183">
                  <c:v>56.061510000000006</c:v>
                </c:pt>
                <c:pt idx="184">
                  <c:v>54.778640000000003</c:v>
                </c:pt>
                <c:pt idx="185">
                  <c:v>56.127940000000002</c:v>
                </c:pt>
                <c:pt idx="186">
                  <c:v>54.790990000000001</c:v>
                </c:pt>
                <c:pt idx="187">
                  <c:v>54.520519999999998</c:v>
                </c:pt>
                <c:pt idx="188">
                  <c:v>54.905080000000005</c:v>
                </c:pt>
                <c:pt idx="189">
                  <c:v>55.265349999999998</c:v>
                </c:pt>
                <c:pt idx="190">
                  <c:v>58.259389999999996</c:v>
                </c:pt>
                <c:pt idx="191">
                  <c:v>56.688269999999996</c:v>
                </c:pt>
                <c:pt idx="192">
                  <c:v>54.778550000000003</c:v>
                </c:pt>
                <c:pt idx="193">
                  <c:v>54.857190000000003</c:v>
                </c:pt>
                <c:pt idx="194">
                  <c:v>55.307410000000004</c:v>
                </c:pt>
                <c:pt idx="195">
                  <c:v>53.876109999999997</c:v>
                </c:pt>
                <c:pt idx="196">
                  <c:v>54.907419999999995</c:v>
                </c:pt>
                <c:pt idx="197">
                  <c:v>55.501910000000002</c:v>
                </c:pt>
                <c:pt idx="198">
                  <c:v>54.349580000000003</c:v>
                </c:pt>
                <c:pt idx="199">
                  <c:v>54.631230000000002</c:v>
                </c:pt>
                <c:pt idx="200">
                  <c:v>55.013870000000004</c:v>
                </c:pt>
                <c:pt idx="201">
                  <c:v>55.146699999999996</c:v>
                </c:pt>
                <c:pt idx="202">
                  <c:v>54.873519999999999</c:v>
                </c:pt>
                <c:pt idx="203">
                  <c:v>54.957300000000004</c:v>
                </c:pt>
                <c:pt idx="204">
                  <c:v>55.508800000000001</c:v>
                </c:pt>
                <c:pt idx="205">
                  <c:v>57.255309999999994</c:v>
                </c:pt>
                <c:pt idx="206">
                  <c:v>56.189250000000001</c:v>
                </c:pt>
                <c:pt idx="207">
                  <c:v>55</c:v>
                </c:pt>
                <c:pt idx="208">
                  <c:v>54</c:v>
                </c:pt>
                <c:pt idx="209">
                  <c:v>54.9</c:v>
                </c:pt>
                <c:pt idx="210">
                  <c:v>54.2</c:v>
                </c:pt>
                <c:pt idx="211">
                  <c:v>55</c:v>
                </c:pt>
                <c:pt idx="212">
                  <c:v>54.4</c:v>
                </c:pt>
                <c:pt idx="213">
                  <c:v>52.9</c:v>
                </c:pt>
                <c:pt idx="214">
                  <c:v>51.7</c:v>
                </c:pt>
                <c:pt idx="215">
                  <c:v>51.3</c:v>
                </c:pt>
                <c:pt idx="216">
                  <c:v>49.6</c:v>
                </c:pt>
                <c:pt idx="217">
                  <c:v>50.6</c:v>
                </c:pt>
                <c:pt idx="218">
                  <c:v>50.2</c:v>
                </c:pt>
                <c:pt idx="219">
                  <c:v>52.1</c:v>
                </c:pt>
                <c:pt idx="220">
                  <c:v>49</c:v>
                </c:pt>
                <c:pt idx="221">
                  <c:v>46.4</c:v>
                </c:pt>
                <c:pt idx="222">
                  <c:v>46.5</c:v>
                </c:pt>
                <c:pt idx="223">
                  <c:v>47.4</c:v>
                </c:pt>
                <c:pt idx="224">
                  <c:v>51</c:v>
                </c:pt>
                <c:pt idx="225">
                  <c:v>51.2</c:v>
                </c:pt>
                <c:pt idx="226">
                  <c:v>52.5</c:v>
                </c:pt>
                <c:pt idx="227">
                  <c:v>52.4</c:v>
                </c:pt>
                <c:pt idx="228">
                  <c:v>52.6</c:v>
                </c:pt>
                <c:pt idx="229">
                  <c:v>52.4</c:v>
                </c:pt>
                <c:pt idx="230">
                  <c:v>52.7</c:v>
                </c:pt>
                <c:pt idx="231">
                  <c:v>52.8</c:v>
                </c:pt>
                <c:pt idx="232">
                  <c:v>53.3</c:v>
                </c:pt>
                <c:pt idx="233">
                  <c:v>52.6</c:v>
                </c:pt>
                <c:pt idx="234">
                  <c:v>52.9</c:v>
                </c:pt>
                <c:pt idx="235">
                  <c:v>51.9</c:v>
                </c:pt>
                <c:pt idx="236">
                  <c:v>51.9</c:v>
                </c:pt>
                <c:pt idx="237">
                  <c:v>52</c:v>
                </c:pt>
                <c:pt idx="238">
                  <c:v>52.3</c:v>
                </c:pt>
                <c:pt idx="239">
                  <c:v>56.6</c:v>
                </c:pt>
                <c:pt idx="240">
                  <c:v>57.5</c:v>
                </c:pt>
                <c:pt idx="241">
                  <c:v>57.7</c:v>
                </c:pt>
                <c:pt idx="242">
                  <c:v>58.8</c:v>
                </c:pt>
                <c:pt idx="243">
                  <c:v>57.2</c:v>
                </c:pt>
                <c:pt idx="244">
                  <c:v>54.6</c:v>
                </c:pt>
                <c:pt idx="245">
                  <c:v>55.5</c:v>
                </c:pt>
                <c:pt idx="246">
                  <c:v>61.2</c:v>
                </c:pt>
                <c:pt idx="247">
                  <c:v>59.7</c:v>
                </c:pt>
                <c:pt idx="248">
                  <c:v>58.3</c:v>
                </c:pt>
                <c:pt idx="249">
                  <c:v>55.6</c:v>
                </c:pt>
                <c:pt idx="250">
                  <c:v>53.9</c:v>
                </c:pt>
                <c:pt idx="251">
                  <c:v>53.6</c:v>
                </c:pt>
                <c:pt idx="252">
                  <c:v>53.3</c:v>
                </c:pt>
                <c:pt idx="253">
                  <c:v>52.7</c:v>
                </c:pt>
                <c:pt idx="254">
                  <c:v>53.2</c:v>
                </c:pt>
                <c:pt idx="255">
                  <c:v>53.5</c:v>
                </c:pt>
                <c:pt idx="256">
                  <c:v>51.8</c:v>
                </c:pt>
                <c:pt idx="257">
                  <c:v>53.9</c:v>
                </c:pt>
                <c:pt idx="258">
                  <c:v>53.6</c:v>
                </c:pt>
                <c:pt idx="259">
                  <c:v>52.7</c:v>
                </c:pt>
                <c:pt idx="260">
                  <c:v>52.2</c:v>
                </c:pt>
                <c:pt idx="261">
                  <c:v>51.4</c:v>
                </c:pt>
                <c:pt idx="262">
                  <c:v>51.9</c:v>
                </c:pt>
                <c:pt idx="263">
                  <c:v>52.111929564254801</c:v>
                </c:pt>
                <c:pt idx="264">
                  <c:v>47.833612423233902</c:v>
                </c:pt>
                <c:pt idx="265">
                  <c:v>45.916132417623601</c:v>
                </c:pt>
                <c:pt idx="266">
                  <c:v>45.644297662715502</c:v>
                </c:pt>
                <c:pt idx="267">
                  <c:v>50.075579918663202</c:v>
                </c:pt>
                <c:pt idx="268">
                  <c:v>48.529002606246998</c:v>
                </c:pt>
                <c:pt idx="269">
                  <c:v>48.2146370741197</c:v>
                </c:pt>
                <c:pt idx="270">
                  <c:v>48.538191548109097</c:v>
                </c:pt>
                <c:pt idx="271">
                  <c:v>47.553256059219599</c:v>
                </c:pt>
                <c:pt idx="272">
                  <c:v>46.531859963179102</c:v>
                </c:pt>
                <c:pt idx="273">
                  <c:v>47.134471244889902</c:v>
                </c:pt>
                <c:pt idx="274">
                  <c:v>47.134471244889902</c:v>
                </c:pt>
                <c:pt idx="275">
                  <c:v>47.588670366475405</c:v>
                </c:pt>
                <c:pt idx="276">
                  <c:v>47.0099629718123</c:v>
                </c:pt>
                <c:pt idx="277">
                  <c:v>47.354624345767903</c:v>
                </c:pt>
                <c:pt idx="278">
                  <c:v>47.630184995284395</c:v>
                </c:pt>
                <c:pt idx="279">
                  <c:v>48.763221575710695</c:v>
                </c:pt>
                <c:pt idx="280">
                  <c:v>49.721662453146095</c:v>
                </c:pt>
                <c:pt idx="281">
                  <c:v>49.9049952831081</c:v>
                </c:pt>
                <c:pt idx="282">
                  <c:v>52.279846088841502</c:v>
                </c:pt>
                <c:pt idx="283">
                  <c:v>52.761287049626702</c:v>
                </c:pt>
                <c:pt idx="284">
                  <c:v>52.041336546624301</c:v>
                </c:pt>
                <c:pt idx="285">
                  <c:v>53.494603644419897</c:v>
                </c:pt>
                <c:pt idx="286">
                  <c:v>53.731558880534699</c:v>
                </c:pt>
                <c:pt idx="287">
                  <c:v>51.104039702344195</c:v>
                </c:pt>
                <c:pt idx="288">
                  <c:v>51.391559186049996</c:v>
                </c:pt>
                <c:pt idx="289">
                  <c:v>50.532863087921406</c:v>
                </c:pt>
                <c:pt idx="290">
                  <c:v>52.968878646247596</c:v>
                </c:pt>
                <c:pt idx="291">
                  <c:v>52.314375963674003</c:v>
                </c:pt>
                <c:pt idx="292">
                  <c:v>51.541857166241002</c:v>
                </c:pt>
                <c:pt idx="293">
                  <c:v>51.897162648318599</c:v>
                </c:pt>
                <c:pt idx="294">
                  <c:v>51.2984848652479</c:v>
                </c:pt>
                <c:pt idx="295">
                  <c:v>52.102469401432401</c:v>
                </c:pt>
                <c:pt idx="296">
                  <c:v>53.494516700432897</c:v>
                </c:pt>
                <c:pt idx="297">
                  <c:v>53</c:v>
                </c:pt>
                <c:pt idx="298">
                  <c:v>53.7</c:v>
                </c:pt>
                <c:pt idx="299">
                  <c:v>54.6</c:v>
                </c:pt>
                <c:pt idx="300">
                  <c:v>54.5</c:v>
                </c:pt>
                <c:pt idx="301">
                  <c:v>54.4</c:v>
                </c:pt>
                <c:pt idx="302">
                  <c:v>54.4</c:v>
                </c:pt>
                <c:pt idx="303">
                  <c:v>53.9</c:v>
                </c:pt>
                <c:pt idx="304">
                  <c:v>54.9</c:v>
                </c:pt>
                <c:pt idx="305">
                  <c:v>55</c:v>
                </c:pt>
                <c:pt idx="306">
                  <c:v>51</c:v>
                </c:pt>
                <c:pt idx="307">
                  <c:v>51.5</c:v>
                </c:pt>
                <c:pt idx="308">
                  <c:v>52</c:v>
                </c:pt>
                <c:pt idx="309">
                  <c:v>52.3</c:v>
                </c:pt>
                <c:pt idx="310">
                  <c:v>52.1</c:v>
                </c:pt>
                <c:pt idx="311">
                  <c:v>51</c:v>
                </c:pt>
                <c:pt idx="312">
                  <c:v>52.2</c:v>
                </c:pt>
                <c:pt idx="313">
                  <c:v>52.2</c:v>
                </c:pt>
                <c:pt idx="314">
                  <c:v>50.4</c:v>
                </c:pt>
                <c:pt idx="315">
                  <c:v>52.4</c:v>
                </c:pt>
                <c:pt idx="316">
                  <c:v>51.6</c:v>
                </c:pt>
                <c:pt idx="317">
                  <c:v>47.9</c:v>
                </c:pt>
                <c:pt idx="318">
                  <c:v>53.4</c:v>
                </c:pt>
                <c:pt idx="319">
                  <c:v>51.8</c:v>
                </c:pt>
                <c:pt idx="320">
                  <c:v>51.6</c:v>
                </c:pt>
                <c:pt idx="321">
                  <c:v>52.1</c:v>
                </c:pt>
                <c:pt idx="322">
                  <c:v>52.1</c:v>
                </c:pt>
                <c:pt idx="323">
                  <c:v>52.6</c:v>
                </c:pt>
                <c:pt idx="324">
                  <c:v>52</c:v>
                </c:pt>
                <c:pt idx="325">
                  <c:v>52.2</c:v>
                </c:pt>
                <c:pt idx="326">
                  <c:v>52.2</c:v>
                </c:pt>
                <c:pt idx="327">
                  <c:v>52.3</c:v>
                </c:pt>
                <c:pt idx="328">
                  <c:v>52</c:v>
                </c:pt>
                <c:pt idx="329">
                  <c:v>50.9</c:v>
                </c:pt>
                <c:pt idx="330">
                  <c:v>49.1</c:v>
                </c:pt>
                <c:pt idx="331">
                  <c:v>49.1</c:v>
                </c:pt>
                <c:pt idx="332">
                  <c:v>50.5</c:v>
                </c:pt>
                <c:pt idx="333">
                  <c:v>50.8</c:v>
                </c:pt>
                <c:pt idx="334">
                  <c:v>52</c:v>
                </c:pt>
                <c:pt idx="335">
                  <c:v>52.2</c:v>
                </c:pt>
                <c:pt idx="336">
                  <c:v>52.5</c:v>
                </c:pt>
                <c:pt idx="337">
                  <c:v>50.5</c:v>
                </c:pt>
                <c:pt idx="338">
                  <c:v>50.5</c:v>
                </c:pt>
                <c:pt idx="339">
                  <c:v>49.9</c:v>
                </c:pt>
                <c:pt idx="340">
                  <c:v>49.5</c:v>
                </c:pt>
                <c:pt idx="341">
                  <c:v>49.2</c:v>
                </c:pt>
                <c:pt idx="342">
                  <c:v>52.1</c:v>
                </c:pt>
                <c:pt idx="343">
                  <c:v>51.7</c:v>
                </c:pt>
                <c:pt idx="344">
                  <c:v>50.9</c:v>
                </c:pt>
                <c:pt idx="345">
                  <c:v>53.9</c:v>
                </c:pt>
                <c:pt idx="346">
                  <c:v>55.7</c:v>
                </c:pt>
                <c:pt idx="347">
                  <c:v>54.4</c:v>
                </c:pt>
                <c:pt idx="348">
                  <c:v>54.2</c:v>
                </c:pt>
                <c:pt idx="349">
                  <c:v>55.3</c:v>
                </c:pt>
                <c:pt idx="350">
                  <c:v>54.7</c:v>
                </c:pt>
                <c:pt idx="351">
                  <c:v>53.8</c:v>
                </c:pt>
                <c:pt idx="352">
                  <c:v>50.8</c:v>
                </c:pt>
                <c:pt idx="353">
                  <c:v>50.1</c:v>
                </c:pt>
                <c:pt idx="354">
                  <c:v>51.5</c:v>
                </c:pt>
                <c:pt idx="355">
                  <c:v>56.4</c:v>
                </c:pt>
                <c:pt idx="356">
                  <c:v>57.7</c:v>
                </c:pt>
                <c:pt idx="357">
                  <c:v>58.6</c:v>
                </c:pt>
                <c:pt idx="358">
                  <c:v>56</c:v>
                </c:pt>
                <c:pt idx="359">
                  <c:v>56.6</c:v>
                </c:pt>
                <c:pt idx="360">
                  <c:v>55.9</c:v>
                </c:pt>
                <c:pt idx="361">
                  <c:v>55.3</c:v>
                </c:pt>
                <c:pt idx="362">
                  <c:v>56</c:v>
                </c:pt>
                <c:pt idx="363">
                  <c:v>56.2</c:v>
                </c:pt>
                <c:pt idx="364">
                  <c:v>55</c:v>
                </c:pt>
                <c:pt idx="365">
                  <c:v>56.1</c:v>
                </c:pt>
              </c:numCache>
            </c:numRef>
          </c:val>
          <c:smooth val="1"/>
        </c:ser>
        <c:dLbls>
          <c:showLegendKey val="0"/>
          <c:showVal val="0"/>
          <c:showCatName val="0"/>
          <c:showSerName val="0"/>
          <c:showPercent val="0"/>
          <c:showBubbleSize val="0"/>
        </c:dLbls>
        <c:marker val="1"/>
        <c:smooth val="0"/>
        <c:axId val="210444672"/>
        <c:axId val="210446592"/>
      </c:lineChart>
      <c:lineChart>
        <c:grouping val="standard"/>
        <c:varyColors val="0"/>
        <c:ser>
          <c:idx val="2"/>
          <c:order val="1"/>
          <c:tx>
            <c:v>ABC Border  FT</c:v>
          </c:tx>
          <c:spPr>
            <a:ln w="34925">
              <a:solidFill>
                <a:schemeClr val="accent1">
                  <a:lumMod val="75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BORDER'!$AG$307:$AG$672</c:f>
              <c:numCache>
                <c:formatCode>0.0</c:formatCode>
                <c:ptCount val="366"/>
                <c:pt idx="0">
                  <c:v>2058.5949999999998</c:v>
                </c:pt>
                <c:pt idx="1">
                  <c:v>2058.5949999999998</c:v>
                </c:pt>
                <c:pt idx="2">
                  <c:v>2058.5949999999998</c:v>
                </c:pt>
                <c:pt idx="3">
                  <c:v>2058.5949999999998</c:v>
                </c:pt>
                <c:pt idx="4">
                  <c:v>2058.5949999999998</c:v>
                </c:pt>
                <c:pt idx="5">
                  <c:v>2058.5949999999998</c:v>
                </c:pt>
                <c:pt idx="6">
                  <c:v>2058.5949999999998</c:v>
                </c:pt>
                <c:pt idx="7">
                  <c:v>2058.5949999999998</c:v>
                </c:pt>
                <c:pt idx="8">
                  <c:v>2058.5949999999998</c:v>
                </c:pt>
                <c:pt idx="9">
                  <c:v>2058.5949999999998</c:v>
                </c:pt>
                <c:pt idx="10">
                  <c:v>2058.5949999999998</c:v>
                </c:pt>
                <c:pt idx="11">
                  <c:v>2058.5949999999998</c:v>
                </c:pt>
                <c:pt idx="12">
                  <c:v>2058.5949999999998</c:v>
                </c:pt>
                <c:pt idx="13">
                  <c:v>2058.5949999999998</c:v>
                </c:pt>
                <c:pt idx="14">
                  <c:v>2058.5949999999998</c:v>
                </c:pt>
                <c:pt idx="15">
                  <c:v>2058.5949999999998</c:v>
                </c:pt>
                <c:pt idx="16">
                  <c:v>2058.5949999999998</c:v>
                </c:pt>
                <c:pt idx="17">
                  <c:v>2058.5949999999998</c:v>
                </c:pt>
                <c:pt idx="18">
                  <c:v>2058.5949999999998</c:v>
                </c:pt>
                <c:pt idx="19">
                  <c:v>2058.5949999999998</c:v>
                </c:pt>
                <c:pt idx="20">
                  <c:v>2058.5949999999998</c:v>
                </c:pt>
                <c:pt idx="21">
                  <c:v>2058.5949999999998</c:v>
                </c:pt>
                <c:pt idx="22">
                  <c:v>2058.5949999999998</c:v>
                </c:pt>
                <c:pt idx="23">
                  <c:v>2058.5949999999998</c:v>
                </c:pt>
                <c:pt idx="24">
                  <c:v>2058.5949999999998</c:v>
                </c:pt>
                <c:pt idx="25">
                  <c:v>2058.5949999999998</c:v>
                </c:pt>
                <c:pt idx="26">
                  <c:v>2058.5949999999998</c:v>
                </c:pt>
                <c:pt idx="27">
                  <c:v>2058.5949999999998</c:v>
                </c:pt>
                <c:pt idx="28">
                  <c:v>2058.5949999999998</c:v>
                </c:pt>
                <c:pt idx="29">
                  <c:v>2058.5949999999998</c:v>
                </c:pt>
                <c:pt idx="30">
                  <c:v>2058.5949999999998</c:v>
                </c:pt>
                <c:pt idx="31">
                  <c:v>2058.5949999999998</c:v>
                </c:pt>
                <c:pt idx="32">
                  <c:v>2058.5949999999998</c:v>
                </c:pt>
                <c:pt idx="33">
                  <c:v>2058.5949999999998</c:v>
                </c:pt>
                <c:pt idx="34">
                  <c:v>2058.5949999999998</c:v>
                </c:pt>
                <c:pt idx="35">
                  <c:v>2058.5949999999998</c:v>
                </c:pt>
                <c:pt idx="36">
                  <c:v>2058.5949999999998</c:v>
                </c:pt>
                <c:pt idx="37">
                  <c:v>2058.5949999999998</c:v>
                </c:pt>
                <c:pt idx="38">
                  <c:v>2058.5949999999998</c:v>
                </c:pt>
                <c:pt idx="39">
                  <c:v>2058.5949999999998</c:v>
                </c:pt>
                <c:pt idx="40">
                  <c:v>2058.5949999999998</c:v>
                </c:pt>
                <c:pt idx="41">
                  <c:v>2058.5949999999998</c:v>
                </c:pt>
                <c:pt idx="42">
                  <c:v>2058.5949999999998</c:v>
                </c:pt>
                <c:pt idx="43">
                  <c:v>2058.5949999999998</c:v>
                </c:pt>
                <c:pt idx="44">
                  <c:v>2058.5949999999998</c:v>
                </c:pt>
                <c:pt idx="45">
                  <c:v>2058.5949999999998</c:v>
                </c:pt>
                <c:pt idx="46">
                  <c:v>2058.5949999999998</c:v>
                </c:pt>
                <c:pt idx="47">
                  <c:v>2058.5949999999998</c:v>
                </c:pt>
                <c:pt idx="48">
                  <c:v>2058.5949999999998</c:v>
                </c:pt>
                <c:pt idx="49">
                  <c:v>2058.5949999999998</c:v>
                </c:pt>
                <c:pt idx="50">
                  <c:v>2058.5949999999998</c:v>
                </c:pt>
                <c:pt idx="51">
                  <c:v>2058.5949999999998</c:v>
                </c:pt>
                <c:pt idx="52">
                  <c:v>2058.5949999999998</c:v>
                </c:pt>
                <c:pt idx="53">
                  <c:v>2058.5949999999998</c:v>
                </c:pt>
                <c:pt idx="54">
                  <c:v>2058.5949999999998</c:v>
                </c:pt>
                <c:pt idx="55">
                  <c:v>2058.5949999999998</c:v>
                </c:pt>
                <c:pt idx="56">
                  <c:v>2058.5949999999998</c:v>
                </c:pt>
                <c:pt idx="57">
                  <c:v>2058.5949999999998</c:v>
                </c:pt>
                <c:pt idx="58">
                  <c:v>2058.5949999999998</c:v>
                </c:pt>
                <c:pt idx="59">
                  <c:v>2058.5949999999998</c:v>
                </c:pt>
                <c:pt idx="60">
                  <c:v>2058.5949999999998</c:v>
                </c:pt>
                <c:pt idx="61">
                  <c:v>2058.5949999999998</c:v>
                </c:pt>
                <c:pt idx="62">
                  <c:v>2141.37</c:v>
                </c:pt>
                <c:pt idx="63">
                  <c:v>2141.37</c:v>
                </c:pt>
                <c:pt idx="64">
                  <c:v>2141.37</c:v>
                </c:pt>
                <c:pt idx="65">
                  <c:v>2141.37</c:v>
                </c:pt>
                <c:pt idx="66">
                  <c:v>2141.37</c:v>
                </c:pt>
                <c:pt idx="67">
                  <c:v>2141.37</c:v>
                </c:pt>
                <c:pt idx="68">
                  <c:v>2141.37</c:v>
                </c:pt>
                <c:pt idx="69">
                  <c:v>2141.37</c:v>
                </c:pt>
                <c:pt idx="70">
                  <c:v>2141.37</c:v>
                </c:pt>
                <c:pt idx="71">
                  <c:v>2141.37</c:v>
                </c:pt>
                <c:pt idx="72">
                  <c:v>2141.37</c:v>
                </c:pt>
                <c:pt idx="73">
                  <c:v>2141.37</c:v>
                </c:pt>
                <c:pt idx="74">
                  <c:v>2141.37</c:v>
                </c:pt>
                <c:pt idx="75">
                  <c:v>2141.37</c:v>
                </c:pt>
                <c:pt idx="76">
                  <c:v>2141.37</c:v>
                </c:pt>
                <c:pt idx="77">
                  <c:v>2141.37</c:v>
                </c:pt>
                <c:pt idx="78">
                  <c:v>2141.37</c:v>
                </c:pt>
                <c:pt idx="79">
                  <c:v>2141.37</c:v>
                </c:pt>
                <c:pt idx="80">
                  <c:v>2141.37</c:v>
                </c:pt>
                <c:pt idx="81">
                  <c:v>2141.37</c:v>
                </c:pt>
                <c:pt idx="82">
                  <c:v>2141.37</c:v>
                </c:pt>
                <c:pt idx="83">
                  <c:v>2141.37</c:v>
                </c:pt>
                <c:pt idx="84">
                  <c:v>2141.37</c:v>
                </c:pt>
                <c:pt idx="85">
                  <c:v>2141.37</c:v>
                </c:pt>
                <c:pt idx="86">
                  <c:v>2141.37</c:v>
                </c:pt>
                <c:pt idx="87">
                  <c:v>2141.37</c:v>
                </c:pt>
                <c:pt idx="88">
                  <c:v>2141.37</c:v>
                </c:pt>
                <c:pt idx="89">
                  <c:v>2141.37</c:v>
                </c:pt>
                <c:pt idx="90">
                  <c:v>2141.37</c:v>
                </c:pt>
                <c:pt idx="91">
                  <c:v>2141.37</c:v>
                </c:pt>
                <c:pt idx="92">
                  <c:v>2079</c:v>
                </c:pt>
                <c:pt idx="93">
                  <c:v>2079</c:v>
                </c:pt>
                <c:pt idx="94">
                  <c:v>2079</c:v>
                </c:pt>
                <c:pt idx="95">
                  <c:v>2079</c:v>
                </c:pt>
                <c:pt idx="96">
                  <c:v>2079</c:v>
                </c:pt>
                <c:pt idx="97">
                  <c:v>2079</c:v>
                </c:pt>
                <c:pt idx="98">
                  <c:v>2079</c:v>
                </c:pt>
                <c:pt idx="99">
                  <c:v>2079</c:v>
                </c:pt>
                <c:pt idx="100">
                  <c:v>2079</c:v>
                </c:pt>
                <c:pt idx="101">
                  <c:v>2079</c:v>
                </c:pt>
                <c:pt idx="102">
                  <c:v>2079</c:v>
                </c:pt>
                <c:pt idx="103">
                  <c:v>2079</c:v>
                </c:pt>
                <c:pt idx="104">
                  <c:v>2079</c:v>
                </c:pt>
                <c:pt idx="105">
                  <c:v>2079</c:v>
                </c:pt>
                <c:pt idx="106">
                  <c:v>2079</c:v>
                </c:pt>
                <c:pt idx="107">
                  <c:v>2079</c:v>
                </c:pt>
                <c:pt idx="108">
                  <c:v>2079</c:v>
                </c:pt>
                <c:pt idx="109">
                  <c:v>2079</c:v>
                </c:pt>
                <c:pt idx="110">
                  <c:v>2079</c:v>
                </c:pt>
                <c:pt idx="111">
                  <c:v>2079</c:v>
                </c:pt>
                <c:pt idx="112">
                  <c:v>2079</c:v>
                </c:pt>
                <c:pt idx="113">
                  <c:v>2079</c:v>
                </c:pt>
                <c:pt idx="114">
                  <c:v>2079</c:v>
                </c:pt>
                <c:pt idx="115">
                  <c:v>2079</c:v>
                </c:pt>
                <c:pt idx="116">
                  <c:v>2079</c:v>
                </c:pt>
                <c:pt idx="117">
                  <c:v>2079</c:v>
                </c:pt>
                <c:pt idx="118">
                  <c:v>2079</c:v>
                </c:pt>
                <c:pt idx="119">
                  <c:v>2079</c:v>
                </c:pt>
                <c:pt idx="120">
                  <c:v>2079</c:v>
                </c:pt>
                <c:pt idx="121">
                  <c:v>2079</c:v>
                </c:pt>
                <c:pt idx="122">
                  <c:v>2079</c:v>
                </c:pt>
                <c:pt idx="123">
                  <c:v>2094</c:v>
                </c:pt>
                <c:pt idx="124">
                  <c:v>2094</c:v>
                </c:pt>
                <c:pt idx="125">
                  <c:v>2094</c:v>
                </c:pt>
                <c:pt idx="126">
                  <c:v>2094</c:v>
                </c:pt>
                <c:pt idx="127">
                  <c:v>2094</c:v>
                </c:pt>
                <c:pt idx="128">
                  <c:v>2094</c:v>
                </c:pt>
                <c:pt idx="129">
                  <c:v>2094</c:v>
                </c:pt>
                <c:pt idx="130">
                  <c:v>2094</c:v>
                </c:pt>
                <c:pt idx="131">
                  <c:v>2094</c:v>
                </c:pt>
                <c:pt idx="132">
                  <c:v>2094</c:v>
                </c:pt>
                <c:pt idx="133">
                  <c:v>2094</c:v>
                </c:pt>
                <c:pt idx="134">
                  <c:v>2094</c:v>
                </c:pt>
                <c:pt idx="135">
                  <c:v>2094</c:v>
                </c:pt>
                <c:pt idx="136">
                  <c:v>2094</c:v>
                </c:pt>
                <c:pt idx="137">
                  <c:v>2094</c:v>
                </c:pt>
                <c:pt idx="138">
                  <c:v>2094</c:v>
                </c:pt>
                <c:pt idx="139">
                  <c:v>2094</c:v>
                </c:pt>
                <c:pt idx="140">
                  <c:v>2094</c:v>
                </c:pt>
                <c:pt idx="141">
                  <c:v>2094</c:v>
                </c:pt>
                <c:pt idx="142">
                  <c:v>2094</c:v>
                </c:pt>
                <c:pt idx="143">
                  <c:v>2094</c:v>
                </c:pt>
                <c:pt idx="144">
                  <c:v>2094</c:v>
                </c:pt>
                <c:pt idx="145">
                  <c:v>2094</c:v>
                </c:pt>
                <c:pt idx="146">
                  <c:v>2094</c:v>
                </c:pt>
                <c:pt idx="147">
                  <c:v>2094</c:v>
                </c:pt>
                <c:pt idx="148">
                  <c:v>2094</c:v>
                </c:pt>
                <c:pt idx="149">
                  <c:v>2094</c:v>
                </c:pt>
                <c:pt idx="150">
                  <c:v>2094</c:v>
                </c:pt>
                <c:pt idx="151">
                  <c:v>2094</c:v>
                </c:pt>
                <c:pt idx="152">
                  <c:v>2094</c:v>
                </c:pt>
                <c:pt idx="153">
                  <c:v>2059</c:v>
                </c:pt>
                <c:pt idx="154">
                  <c:v>2059</c:v>
                </c:pt>
                <c:pt idx="155">
                  <c:v>2059</c:v>
                </c:pt>
                <c:pt idx="156">
                  <c:v>2059</c:v>
                </c:pt>
                <c:pt idx="157">
                  <c:v>2059</c:v>
                </c:pt>
                <c:pt idx="158">
                  <c:v>2059</c:v>
                </c:pt>
                <c:pt idx="159">
                  <c:v>2059</c:v>
                </c:pt>
                <c:pt idx="160">
                  <c:v>2059</c:v>
                </c:pt>
                <c:pt idx="161">
                  <c:v>2059</c:v>
                </c:pt>
                <c:pt idx="162">
                  <c:v>2059</c:v>
                </c:pt>
                <c:pt idx="163">
                  <c:v>2059</c:v>
                </c:pt>
                <c:pt idx="164">
                  <c:v>2059</c:v>
                </c:pt>
                <c:pt idx="165">
                  <c:v>2059</c:v>
                </c:pt>
                <c:pt idx="166">
                  <c:v>2059</c:v>
                </c:pt>
                <c:pt idx="167">
                  <c:v>2059</c:v>
                </c:pt>
                <c:pt idx="168">
                  <c:v>2059</c:v>
                </c:pt>
                <c:pt idx="169">
                  <c:v>2059</c:v>
                </c:pt>
                <c:pt idx="170">
                  <c:v>2059</c:v>
                </c:pt>
                <c:pt idx="171">
                  <c:v>2059</c:v>
                </c:pt>
                <c:pt idx="172">
                  <c:v>2059</c:v>
                </c:pt>
                <c:pt idx="173">
                  <c:v>2059</c:v>
                </c:pt>
                <c:pt idx="174">
                  <c:v>2059</c:v>
                </c:pt>
                <c:pt idx="175">
                  <c:v>2059</c:v>
                </c:pt>
                <c:pt idx="176">
                  <c:v>2059</c:v>
                </c:pt>
                <c:pt idx="177">
                  <c:v>2059</c:v>
                </c:pt>
                <c:pt idx="178">
                  <c:v>2059</c:v>
                </c:pt>
                <c:pt idx="179">
                  <c:v>2059</c:v>
                </c:pt>
                <c:pt idx="180">
                  <c:v>2059</c:v>
                </c:pt>
                <c:pt idx="181">
                  <c:v>2059</c:v>
                </c:pt>
                <c:pt idx="182">
                  <c:v>2059</c:v>
                </c:pt>
                <c:pt idx="183">
                  <c:v>2059</c:v>
                </c:pt>
                <c:pt idx="184">
                  <c:v>2059</c:v>
                </c:pt>
                <c:pt idx="185">
                  <c:v>2059</c:v>
                </c:pt>
                <c:pt idx="186">
                  <c:v>2059</c:v>
                </c:pt>
                <c:pt idx="187">
                  <c:v>2059</c:v>
                </c:pt>
                <c:pt idx="188">
                  <c:v>2059</c:v>
                </c:pt>
                <c:pt idx="189">
                  <c:v>2059</c:v>
                </c:pt>
                <c:pt idx="190">
                  <c:v>2059</c:v>
                </c:pt>
                <c:pt idx="191">
                  <c:v>2059</c:v>
                </c:pt>
                <c:pt idx="192">
                  <c:v>2059</c:v>
                </c:pt>
                <c:pt idx="193">
                  <c:v>2059</c:v>
                </c:pt>
                <c:pt idx="194">
                  <c:v>2059</c:v>
                </c:pt>
                <c:pt idx="195">
                  <c:v>2059</c:v>
                </c:pt>
                <c:pt idx="196">
                  <c:v>2059</c:v>
                </c:pt>
                <c:pt idx="197">
                  <c:v>2059</c:v>
                </c:pt>
                <c:pt idx="198">
                  <c:v>2059</c:v>
                </c:pt>
                <c:pt idx="199">
                  <c:v>2059</c:v>
                </c:pt>
                <c:pt idx="200">
                  <c:v>2059</c:v>
                </c:pt>
                <c:pt idx="201">
                  <c:v>2059</c:v>
                </c:pt>
                <c:pt idx="202">
                  <c:v>2059</c:v>
                </c:pt>
                <c:pt idx="203">
                  <c:v>2059</c:v>
                </c:pt>
                <c:pt idx="204">
                  <c:v>2059</c:v>
                </c:pt>
                <c:pt idx="205">
                  <c:v>2059</c:v>
                </c:pt>
                <c:pt idx="206">
                  <c:v>2059</c:v>
                </c:pt>
                <c:pt idx="207">
                  <c:v>2059</c:v>
                </c:pt>
                <c:pt idx="208">
                  <c:v>2059</c:v>
                </c:pt>
                <c:pt idx="209">
                  <c:v>2059</c:v>
                </c:pt>
                <c:pt idx="210">
                  <c:v>2059</c:v>
                </c:pt>
                <c:pt idx="211">
                  <c:v>2059</c:v>
                </c:pt>
                <c:pt idx="212">
                  <c:v>2059</c:v>
                </c:pt>
                <c:pt idx="213">
                  <c:v>2059</c:v>
                </c:pt>
                <c:pt idx="214">
                  <c:v>2059</c:v>
                </c:pt>
                <c:pt idx="215">
                  <c:v>2059</c:v>
                </c:pt>
                <c:pt idx="216">
                  <c:v>2059</c:v>
                </c:pt>
                <c:pt idx="217">
                  <c:v>2059</c:v>
                </c:pt>
                <c:pt idx="218">
                  <c:v>2059</c:v>
                </c:pt>
                <c:pt idx="219">
                  <c:v>2059</c:v>
                </c:pt>
                <c:pt idx="220">
                  <c:v>2059</c:v>
                </c:pt>
                <c:pt idx="221">
                  <c:v>2059</c:v>
                </c:pt>
                <c:pt idx="222">
                  <c:v>2059</c:v>
                </c:pt>
                <c:pt idx="223">
                  <c:v>2059</c:v>
                </c:pt>
                <c:pt idx="224">
                  <c:v>2059</c:v>
                </c:pt>
                <c:pt idx="225">
                  <c:v>2059</c:v>
                </c:pt>
                <c:pt idx="226">
                  <c:v>2059</c:v>
                </c:pt>
                <c:pt idx="227">
                  <c:v>2059</c:v>
                </c:pt>
                <c:pt idx="228">
                  <c:v>2059</c:v>
                </c:pt>
                <c:pt idx="229">
                  <c:v>2059</c:v>
                </c:pt>
                <c:pt idx="230">
                  <c:v>2059</c:v>
                </c:pt>
                <c:pt idx="231">
                  <c:v>2059</c:v>
                </c:pt>
                <c:pt idx="232">
                  <c:v>2059</c:v>
                </c:pt>
                <c:pt idx="233">
                  <c:v>2059</c:v>
                </c:pt>
                <c:pt idx="234">
                  <c:v>2059</c:v>
                </c:pt>
                <c:pt idx="235">
                  <c:v>2059</c:v>
                </c:pt>
                <c:pt idx="236">
                  <c:v>2059</c:v>
                </c:pt>
                <c:pt idx="237">
                  <c:v>2059</c:v>
                </c:pt>
                <c:pt idx="238">
                  <c:v>2059</c:v>
                </c:pt>
                <c:pt idx="239">
                  <c:v>2059</c:v>
                </c:pt>
                <c:pt idx="240">
                  <c:v>2059</c:v>
                </c:pt>
                <c:pt idx="241">
                  <c:v>2059</c:v>
                </c:pt>
                <c:pt idx="242">
                  <c:v>2059</c:v>
                </c:pt>
                <c:pt idx="243">
                  <c:v>2059</c:v>
                </c:pt>
                <c:pt idx="244">
                  <c:v>2059</c:v>
                </c:pt>
                <c:pt idx="245">
                  <c:v>2059</c:v>
                </c:pt>
                <c:pt idx="246">
                  <c:v>2059</c:v>
                </c:pt>
                <c:pt idx="247">
                  <c:v>2059</c:v>
                </c:pt>
                <c:pt idx="248">
                  <c:v>2059</c:v>
                </c:pt>
                <c:pt idx="249">
                  <c:v>2059</c:v>
                </c:pt>
                <c:pt idx="250">
                  <c:v>2059</c:v>
                </c:pt>
                <c:pt idx="251">
                  <c:v>2059</c:v>
                </c:pt>
                <c:pt idx="252">
                  <c:v>2059</c:v>
                </c:pt>
                <c:pt idx="253">
                  <c:v>2059</c:v>
                </c:pt>
                <c:pt idx="254">
                  <c:v>2059</c:v>
                </c:pt>
                <c:pt idx="255">
                  <c:v>2059</c:v>
                </c:pt>
                <c:pt idx="256">
                  <c:v>2059</c:v>
                </c:pt>
                <c:pt idx="257">
                  <c:v>2059</c:v>
                </c:pt>
                <c:pt idx="258">
                  <c:v>2059</c:v>
                </c:pt>
                <c:pt idx="259">
                  <c:v>2059</c:v>
                </c:pt>
                <c:pt idx="260">
                  <c:v>2059</c:v>
                </c:pt>
                <c:pt idx="261">
                  <c:v>2059</c:v>
                </c:pt>
                <c:pt idx="262">
                  <c:v>2059</c:v>
                </c:pt>
                <c:pt idx="263">
                  <c:v>2059</c:v>
                </c:pt>
                <c:pt idx="264">
                  <c:v>2059</c:v>
                </c:pt>
                <c:pt idx="265">
                  <c:v>2059</c:v>
                </c:pt>
                <c:pt idx="266">
                  <c:v>2059</c:v>
                </c:pt>
                <c:pt idx="267">
                  <c:v>2059</c:v>
                </c:pt>
                <c:pt idx="268">
                  <c:v>2059</c:v>
                </c:pt>
                <c:pt idx="269">
                  <c:v>2059</c:v>
                </c:pt>
                <c:pt idx="270">
                  <c:v>2059</c:v>
                </c:pt>
                <c:pt idx="271">
                  <c:v>2059</c:v>
                </c:pt>
                <c:pt idx="272">
                  <c:v>2059</c:v>
                </c:pt>
                <c:pt idx="273">
                  <c:v>2059</c:v>
                </c:pt>
                <c:pt idx="274">
                  <c:v>2059</c:v>
                </c:pt>
                <c:pt idx="275">
                  <c:v>1987</c:v>
                </c:pt>
                <c:pt idx="276">
                  <c:v>1987</c:v>
                </c:pt>
                <c:pt idx="277">
                  <c:v>1987</c:v>
                </c:pt>
                <c:pt idx="278">
                  <c:v>1987</c:v>
                </c:pt>
                <c:pt idx="279">
                  <c:v>1987</c:v>
                </c:pt>
                <c:pt idx="280">
                  <c:v>1987</c:v>
                </c:pt>
                <c:pt idx="281">
                  <c:v>1987</c:v>
                </c:pt>
                <c:pt idx="282">
                  <c:v>1987</c:v>
                </c:pt>
                <c:pt idx="283">
                  <c:v>1987</c:v>
                </c:pt>
                <c:pt idx="284">
                  <c:v>1987</c:v>
                </c:pt>
                <c:pt idx="285">
                  <c:v>1987</c:v>
                </c:pt>
                <c:pt idx="286">
                  <c:v>1987</c:v>
                </c:pt>
                <c:pt idx="287">
                  <c:v>1987</c:v>
                </c:pt>
                <c:pt idx="288">
                  <c:v>1987</c:v>
                </c:pt>
                <c:pt idx="289">
                  <c:v>1987</c:v>
                </c:pt>
                <c:pt idx="290">
                  <c:v>1987</c:v>
                </c:pt>
                <c:pt idx="291">
                  <c:v>1987</c:v>
                </c:pt>
                <c:pt idx="292">
                  <c:v>1987</c:v>
                </c:pt>
                <c:pt idx="293">
                  <c:v>1987</c:v>
                </c:pt>
                <c:pt idx="294">
                  <c:v>1987</c:v>
                </c:pt>
                <c:pt idx="295">
                  <c:v>1987</c:v>
                </c:pt>
                <c:pt idx="296">
                  <c:v>1987</c:v>
                </c:pt>
                <c:pt idx="297">
                  <c:v>1987</c:v>
                </c:pt>
                <c:pt idx="298">
                  <c:v>1987</c:v>
                </c:pt>
                <c:pt idx="299">
                  <c:v>1987</c:v>
                </c:pt>
                <c:pt idx="300">
                  <c:v>1987</c:v>
                </c:pt>
                <c:pt idx="301">
                  <c:v>1987</c:v>
                </c:pt>
                <c:pt idx="302">
                  <c:v>1987</c:v>
                </c:pt>
                <c:pt idx="303">
                  <c:v>1987</c:v>
                </c:pt>
                <c:pt idx="304">
                  <c:v>1987</c:v>
                </c:pt>
                <c:pt idx="305">
                  <c:v>1987</c:v>
                </c:pt>
                <c:pt idx="306">
                  <c:v>1987</c:v>
                </c:pt>
                <c:pt idx="307">
                  <c:v>1987</c:v>
                </c:pt>
                <c:pt idx="308">
                  <c:v>1987</c:v>
                </c:pt>
                <c:pt idx="309">
                  <c:v>1987</c:v>
                </c:pt>
                <c:pt idx="310">
                  <c:v>1987</c:v>
                </c:pt>
                <c:pt idx="311">
                  <c:v>1987</c:v>
                </c:pt>
                <c:pt idx="312">
                  <c:v>1987</c:v>
                </c:pt>
                <c:pt idx="313">
                  <c:v>1987</c:v>
                </c:pt>
                <c:pt idx="314">
                  <c:v>1987</c:v>
                </c:pt>
                <c:pt idx="315">
                  <c:v>1987</c:v>
                </c:pt>
                <c:pt idx="316">
                  <c:v>1987</c:v>
                </c:pt>
                <c:pt idx="317">
                  <c:v>1987</c:v>
                </c:pt>
                <c:pt idx="318">
                  <c:v>1987</c:v>
                </c:pt>
                <c:pt idx="319">
                  <c:v>1987</c:v>
                </c:pt>
                <c:pt idx="320">
                  <c:v>1987</c:v>
                </c:pt>
                <c:pt idx="321">
                  <c:v>1987</c:v>
                </c:pt>
                <c:pt idx="322">
                  <c:v>1987</c:v>
                </c:pt>
                <c:pt idx="323">
                  <c:v>1987</c:v>
                </c:pt>
                <c:pt idx="324">
                  <c:v>1987</c:v>
                </c:pt>
                <c:pt idx="325">
                  <c:v>1987</c:v>
                </c:pt>
                <c:pt idx="326">
                  <c:v>1987</c:v>
                </c:pt>
                <c:pt idx="327">
                  <c:v>1987</c:v>
                </c:pt>
                <c:pt idx="328">
                  <c:v>1987</c:v>
                </c:pt>
                <c:pt idx="329">
                  <c:v>1987</c:v>
                </c:pt>
                <c:pt idx="330">
                  <c:v>1987</c:v>
                </c:pt>
                <c:pt idx="331">
                  <c:v>1987</c:v>
                </c:pt>
                <c:pt idx="332">
                  <c:v>1987</c:v>
                </c:pt>
                <c:pt idx="333">
                  <c:v>1987</c:v>
                </c:pt>
                <c:pt idx="334">
                  <c:v>1987</c:v>
                </c:pt>
                <c:pt idx="335">
                  <c:v>1987</c:v>
                </c:pt>
                <c:pt idx="336">
                  <c:v>1987</c:v>
                </c:pt>
                <c:pt idx="337">
                  <c:v>1987</c:v>
                </c:pt>
                <c:pt idx="338">
                  <c:v>1987</c:v>
                </c:pt>
                <c:pt idx="339">
                  <c:v>1987</c:v>
                </c:pt>
                <c:pt idx="340">
                  <c:v>1987</c:v>
                </c:pt>
                <c:pt idx="341">
                  <c:v>1987</c:v>
                </c:pt>
                <c:pt idx="342">
                  <c:v>1987</c:v>
                </c:pt>
                <c:pt idx="343">
                  <c:v>1987</c:v>
                </c:pt>
                <c:pt idx="344">
                  <c:v>1987</c:v>
                </c:pt>
                <c:pt idx="345">
                  <c:v>1987</c:v>
                </c:pt>
                <c:pt idx="346">
                  <c:v>1987</c:v>
                </c:pt>
                <c:pt idx="347">
                  <c:v>1987</c:v>
                </c:pt>
                <c:pt idx="348">
                  <c:v>1987</c:v>
                </c:pt>
                <c:pt idx="349">
                  <c:v>1987</c:v>
                </c:pt>
                <c:pt idx="350">
                  <c:v>1987</c:v>
                </c:pt>
                <c:pt idx="351">
                  <c:v>1987</c:v>
                </c:pt>
                <c:pt idx="352">
                  <c:v>1987</c:v>
                </c:pt>
                <c:pt idx="353">
                  <c:v>1987</c:v>
                </c:pt>
                <c:pt idx="354">
                  <c:v>1987</c:v>
                </c:pt>
                <c:pt idx="355">
                  <c:v>1987</c:v>
                </c:pt>
                <c:pt idx="356">
                  <c:v>1987</c:v>
                </c:pt>
                <c:pt idx="357">
                  <c:v>1987</c:v>
                </c:pt>
                <c:pt idx="358">
                  <c:v>1987</c:v>
                </c:pt>
                <c:pt idx="359">
                  <c:v>1987</c:v>
                </c:pt>
                <c:pt idx="360">
                  <c:v>1987</c:v>
                </c:pt>
                <c:pt idx="361">
                  <c:v>1987</c:v>
                </c:pt>
                <c:pt idx="362">
                  <c:v>1987</c:v>
                </c:pt>
                <c:pt idx="363">
                  <c:v>1987</c:v>
                </c:pt>
                <c:pt idx="364">
                  <c:v>1987</c:v>
                </c:pt>
                <c:pt idx="365">
                  <c:v>1987</c:v>
                </c:pt>
              </c:numCache>
            </c:numRef>
          </c:val>
          <c:smooth val="0"/>
        </c:ser>
        <c:dLbls>
          <c:showLegendKey val="0"/>
          <c:showVal val="0"/>
          <c:showCatName val="0"/>
          <c:showSerName val="0"/>
          <c:showPercent val="0"/>
          <c:showBubbleSize val="0"/>
        </c:dLbls>
        <c:marker val="1"/>
        <c:smooth val="0"/>
        <c:axId val="210839808"/>
        <c:axId val="210837888"/>
      </c:lineChart>
      <c:catAx>
        <c:axId val="210444672"/>
        <c:scaling>
          <c:orientation val="minMax"/>
        </c:scaling>
        <c:delete val="0"/>
        <c:axPos val="b"/>
        <c:numFmt formatCode="mmm\-yy" sourceLinked="0"/>
        <c:majorTickMark val="in"/>
        <c:minorTickMark val="none"/>
        <c:tickLblPos val="nextTo"/>
        <c:spPr>
          <a:ln w="12700">
            <a:solidFill>
              <a:schemeClr val="tx1"/>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10446592"/>
        <c:crosses val="autoZero"/>
        <c:auto val="0"/>
        <c:lblAlgn val="ctr"/>
        <c:lblOffset val="100"/>
        <c:tickLblSkip val="30"/>
        <c:tickMarkSkip val="30"/>
        <c:noMultiLvlLbl val="0"/>
      </c:catAx>
      <c:valAx>
        <c:axId val="210446592"/>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Kingsgate  Border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a:t>
                </a:r>
              </a:p>
            </c:rich>
          </c:tx>
          <c:layout>
            <c:manualLayout>
              <c:xMode val="edge"/>
              <c:yMode val="edge"/>
              <c:x val="3.1611929566996567E-3"/>
              <c:y val="0.25423725798981006"/>
            </c:manualLayout>
          </c:layout>
          <c:overlay val="0"/>
          <c:spPr>
            <a:noFill/>
            <a:ln w="25400">
              <a:noFill/>
            </a:ln>
          </c:spPr>
        </c:title>
        <c:numFmt formatCode="0" sourceLinked="0"/>
        <c:majorTickMark val="out"/>
        <c:minorTickMark val="in"/>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10444672"/>
        <c:crosses val="autoZero"/>
        <c:crossBetween val="midCat"/>
        <c:majorUnit val="10"/>
        <c:minorUnit val="5"/>
      </c:valAx>
      <c:valAx>
        <c:axId val="210837888"/>
        <c:scaling>
          <c:orientation val="minMax"/>
          <c:max val="3465"/>
          <c:min val="0"/>
        </c:scaling>
        <c:delete val="0"/>
        <c:axPos val="r"/>
        <c:title>
          <c:tx>
            <c:rich>
              <a:bodyPr rot="-5400000" vert="horz"/>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Kingsgate Border Flow (TJ/day)</a:t>
                </a:r>
              </a:p>
            </c:rich>
          </c:tx>
          <c:layout>
            <c:manualLayout>
              <c:xMode val="edge"/>
              <c:yMode val="edge"/>
              <c:x val="0.96350804410776369"/>
              <c:y val="0.29372573844348443"/>
            </c:manualLayout>
          </c:layout>
          <c:overlay val="0"/>
        </c:title>
        <c:numFmt formatCode="0" sourceLinked="0"/>
        <c:majorTickMark val="out"/>
        <c:minorTickMark val="none"/>
        <c:tickLblPos val="nextTo"/>
        <c:txPr>
          <a:bodyPr/>
          <a:lstStyle/>
          <a:p>
            <a:pPr>
              <a:defRPr sz="1200" b="1">
                <a:latin typeface="Arial" panose="020B0604020202020204" pitchFamily="34" charset="0"/>
                <a:cs typeface="Arial" panose="020B0604020202020204" pitchFamily="34" charset="0"/>
              </a:defRPr>
            </a:pPr>
            <a:endParaRPr lang="en-US"/>
          </a:p>
        </c:txPr>
        <c:crossAx val="210839808"/>
        <c:crosses val="max"/>
        <c:crossBetween val="between"/>
        <c:majorUnit val="385"/>
        <c:minorUnit val="192.5"/>
      </c:valAx>
      <c:dateAx>
        <c:axId val="210839808"/>
        <c:scaling>
          <c:orientation val="minMax"/>
        </c:scaling>
        <c:delete val="1"/>
        <c:axPos val="b"/>
        <c:numFmt formatCode="mmm\-yy" sourceLinked="1"/>
        <c:majorTickMark val="out"/>
        <c:minorTickMark val="none"/>
        <c:tickLblPos val="nextTo"/>
        <c:crossAx val="210837888"/>
        <c:crosses val="autoZero"/>
        <c:auto val="1"/>
        <c:lblOffset val="100"/>
        <c:baseTimeUnit val="days"/>
      </c:dateAx>
      <c:spPr>
        <a:solidFill>
          <a:srgbClr val="FFFFFF"/>
        </a:solidFill>
        <a:ln w="3175">
          <a:noFill/>
          <a:prstDash val="solid"/>
        </a:ln>
      </c:spPr>
    </c:plotArea>
    <c:legend>
      <c:legendPos val="r"/>
      <c:layout>
        <c:manualLayout>
          <c:xMode val="edge"/>
          <c:yMode val="edge"/>
          <c:x val="8.8887930104627338E-2"/>
          <c:y val="0.88477149806203703"/>
          <c:w val="0.80854298902837363"/>
          <c:h val="4.4659995779794091E-2"/>
        </c:manualLayout>
      </c:layout>
      <c:overlay val="0"/>
      <c:spPr>
        <a:solidFill>
          <a:srgbClr val="FFFFFF"/>
        </a:solidFill>
        <a:ln w="3175">
          <a:solidFill>
            <a:srgbClr val="000000"/>
          </a:solidFill>
          <a:prstDash val="solid"/>
        </a:ln>
      </c:spPr>
      <c:txPr>
        <a:bodyPr/>
        <a:lstStyle/>
        <a:p>
          <a:pPr>
            <a:defRPr sz="90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54496281271129E-2"/>
          <c:y val="0.11979032323929806"/>
          <c:w val="0.82548796004961855"/>
          <c:h val="0.83403544232570359"/>
        </c:manualLayout>
      </c:layout>
      <c:areaChart>
        <c:grouping val="standard"/>
        <c:varyColors val="0"/>
        <c:ser>
          <c:idx val="0"/>
          <c:order val="0"/>
          <c:tx>
            <c:v>Receipt Capability Zero Storage incl. NCC Flow</c:v>
          </c:tx>
          <c:spPr>
            <a:solidFill>
              <a:srgbClr val="1F497D">
                <a:lumMod val="40000"/>
                <a:lumOff val="60000"/>
              </a:srgbClr>
            </a:solidFill>
            <a:ln w="12700">
              <a:solidFill>
                <a:srgbClr val="0000FF"/>
              </a:solidFill>
              <a:prstDash val="solid"/>
            </a:ln>
            <a:effectLst>
              <a:outerShdw dist="35921" dir="2700000" algn="br">
                <a:srgbClr val="000000"/>
              </a:outerShdw>
            </a:effectLst>
          </c:spP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BORDER'!$X$307:$X$672</c:f>
              <c:numCache>
                <c:formatCode>0.0</c:formatCode>
                <c:ptCount val="366"/>
                <c:pt idx="0">
                  <c:v>216</c:v>
                </c:pt>
                <c:pt idx="1">
                  <c:v>216</c:v>
                </c:pt>
                <c:pt idx="2">
                  <c:v>216</c:v>
                </c:pt>
                <c:pt idx="3">
                  <c:v>216</c:v>
                </c:pt>
                <c:pt idx="4">
                  <c:v>216</c:v>
                </c:pt>
                <c:pt idx="5">
                  <c:v>216</c:v>
                </c:pt>
                <c:pt idx="6">
                  <c:v>216</c:v>
                </c:pt>
                <c:pt idx="7">
                  <c:v>216</c:v>
                </c:pt>
                <c:pt idx="8">
                  <c:v>216</c:v>
                </c:pt>
                <c:pt idx="9">
                  <c:v>216</c:v>
                </c:pt>
                <c:pt idx="10">
                  <c:v>216</c:v>
                </c:pt>
                <c:pt idx="11">
                  <c:v>216</c:v>
                </c:pt>
                <c:pt idx="12">
                  <c:v>206.5</c:v>
                </c:pt>
                <c:pt idx="13">
                  <c:v>206.5</c:v>
                </c:pt>
                <c:pt idx="14">
                  <c:v>210</c:v>
                </c:pt>
                <c:pt idx="15">
                  <c:v>210</c:v>
                </c:pt>
                <c:pt idx="16">
                  <c:v>210</c:v>
                </c:pt>
                <c:pt idx="17">
                  <c:v>225</c:v>
                </c:pt>
                <c:pt idx="18">
                  <c:v>225</c:v>
                </c:pt>
                <c:pt idx="19">
                  <c:v>225</c:v>
                </c:pt>
                <c:pt idx="20">
                  <c:v>225</c:v>
                </c:pt>
                <c:pt idx="21">
                  <c:v>225</c:v>
                </c:pt>
                <c:pt idx="22">
                  <c:v>225</c:v>
                </c:pt>
                <c:pt idx="23">
                  <c:v>225</c:v>
                </c:pt>
                <c:pt idx="24">
                  <c:v>225</c:v>
                </c:pt>
                <c:pt idx="25">
                  <c:v>225</c:v>
                </c:pt>
                <c:pt idx="26">
                  <c:v>225</c:v>
                </c:pt>
                <c:pt idx="27">
                  <c:v>225</c:v>
                </c:pt>
                <c:pt idx="28">
                  <c:v>225</c:v>
                </c:pt>
                <c:pt idx="29">
                  <c:v>225</c:v>
                </c:pt>
                <c:pt idx="30">
                  <c:v>225</c:v>
                </c:pt>
                <c:pt idx="31">
                  <c:v>228</c:v>
                </c:pt>
                <c:pt idx="32">
                  <c:v>228</c:v>
                </c:pt>
                <c:pt idx="33">
                  <c:v>228</c:v>
                </c:pt>
                <c:pt idx="34">
                  <c:v>225</c:v>
                </c:pt>
                <c:pt idx="35">
                  <c:v>225</c:v>
                </c:pt>
                <c:pt idx="36">
                  <c:v>225</c:v>
                </c:pt>
                <c:pt idx="37">
                  <c:v>225</c:v>
                </c:pt>
                <c:pt idx="38">
                  <c:v>225</c:v>
                </c:pt>
                <c:pt idx="39">
                  <c:v>228</c:v>
                </c:pt>
                <c:pt idx="40">
                  <c:v>228</c:v>
                </c:pt>
                <c:pt idx="41">
                  <c:v>228</c:v>
                </c:pt>
                <c:pt idx="42">
                  <c:v>225</c:v>
                </c:pt>
                <c:pt idx="43">
                  <c:v>225</c:v>
                </c:pt>
                <c:pt idx="44">
                  <c:v>228</c:v>
                </c:pt>
                <c:pt idx="45">
                  <c:v>228</c:v>
                </c:pt>
                <c:pt idx="46">
                  <c:v>228</c:v>
                </c:pt>
                <c:pt idx="47">
                  <c:v>215</c:v>
                </c:pt>
                <c:pt idx="48">
                  <c:v>215</c:v>
                </c:pt>
                <c:pt idx="49">
                  <c:v>215</c:v>
                </c:pt>
                <c:pt idx="50">
                  <c:v>215</c:v>
                </c:pt>
                <c:pt idx="51">
                  <c:v>225</c:v>
                </c:pt>
                <c:pt idx="52">
                  <c:v>225</c:v>
                </c:pt>
                <c:pt idx="53">
                  <c:v>225</c:v>
                </c:pt>
                <c:pt idx="54">
                  <c:v>225</c:v>
                </c:pt>
                <c:pt idx="55">
                  <c:v>225</c:v>
                </c:pt>
                <c:pt idx="56">
                  <c:v>225</c:v>
                </c:pt>
                <c:pt idx="57">
                  <c:v>225</c:v>
                </c:pt>
                <c:pt idx="58">
                  <c:v>225</c:v>
                </c:pt>
                <c:pt idx="59">
                  <c:v>225</c:v>
                </c:pt>
                <c:pt idx="60">
                  <c:v>225</c:v>
                </c:pt>
                <c:pt idx="61">
                  <c:v>225</c:v>
                </c:pt>
                <c:pt idx="62">
                  <c:v>230</c:v>
                </c:pt>
                <c:pt idx="63">
                  <c:v>230</c:v>
                </c:pt>
                <c:pt idx="64">
                  <c:v>230</c:v>
                </c:pt>
                <c:pt idx="65">
                  <c:v>230</c:v>
                </c:pt>
                <c:pt idx="66">
                  <c:v>230</c:v>
                </c:pt>
                <c:pt idx="67">
                  <c:v>230</c:v>
                </c:pt>
                <c:pt idx="68">
                  <c:v>230</c:v>
                </c:pt>
                <c:pt idx="69">
                  <c:v>227</c:v>
                </c:pt>
                <c:pt idx="70">
                  <c:v>227</c:v>
                </c:pt>
                <c:pt idx="71">
                  <c:v>227</c:v>
                </c:pt>
                <c:pt idx="72">
                  <c:v>230</c:v>
                </c:pt>
                <c:pt idx="73">
                  <c:v>230</c:v>
                </c:pt>
                <c:pt idx="74">
                  <c:v>205</c:v>
                </c:pt>
                <c:pt idx="75">
                  <c:v>205</c:v>
                </c:pt>
                <c:pt idx="76">
                  <c:v>205</c:v>
                </c:pt>
                <c:pt idx="77">
                  <c:v>205</c:v>
                </c:pt>
                <c:pt idx="78">
                  <c:v>205</c:v>
                </c:pt>
                <c:pt idx="79">
                  <c:v>205</c:v>
                </c:pt>
                <c:pt idx="80">
                  <c:v>205</c:v>
                </c:pt>
                <c:pt idx="81">
                  <c:v>205</c:v>
                </c:pt>
                <c:pt idx="82">
                  <c:v>205</c:v>
                </c:pt>
                <c:pt idx="83">
                  <c:v>218</c:v>
                </c:pt>
                <c:pt idx="84">
                  <c:v>218</c:v>
                </c:pt>
                <c:pt idx="85">
                  <c:v>218</c:v>
                </c:pt>
                <c:pt idx="86">
                  <c:v>218</c:v>
                </c:pt>
                <c:pt idx="87">
                  <c:v>218</c:v>
                </c:pt>
                <c:pt idx="88">
                  <c:v>220</c:v>
                </c:pt>
                <c:pt idx="89">
                  <c:v>220</c:v>
                </c:pt>
                <c:pt idx="90">
                  <c:v>220</c:v>
                </c:pt>
                <c:pt idx="91">
                  <c:v>220</c:v>
                </c:pt>
                <c:pt idx="92">
                  <c:v>220</c:v>
                </c:pt>
                <c:pt idx="93">
                  <c:v>220</c:v>
                </c:pt>
                <c:pt idx="94">
                  <c:v>220</c:v>
                </c:pt>
                <c:pt idx="95">
                  <c:v>220</c:v>
                </c:pt>
                <c:pt idx="96">
                  <c:v>223</c:v>
                </c:pt>
                <c:pt idx="97">
                  <c:v>223</c:v>
                </c:pt>
                <c:pt idx="98">
                  <c:v>223</c:v>
                </c:pt>
                <c:pt idx="99">
                  <c:v>223</c:v>
                </c:pt>
                <c:pt idx="100">
                  <c:v>223</c:v>
                </c:pt>
                <c:pt idx="101">
                  <c:v>225</c:v>
                </c:pt>
                <c:pt idx="102">
                  <c:v>225</c:v>
                </c:pt>
                <c:pt idx="103">
                  <c:v>225</c:v>
                </c:pt>
                <c:pt idx="104">
                  <c:v>225</c:v>
                </c:pt>
                <c:pt idx="105">
                  <c:v>225</c:v>
                </c:pt>
                <c:pt idx="106">
                  <c:v>225</c:v>
                </c:pt>
                <c:pt idx="107">
                  <c:v>225</c:v>
                </c:pt>
                <c:pt idx="108">
                  <c:v>225</c:v>
                </c:pt>
                <c:pt idx="109">
                  <c:v>225</c:v>
                </c:pt>
                <c:pt idx="110">
                  <c:v>225</c:v>
                </c:pt>
                <c:pt idx="111">
                  <c:v>225</c:v>
                </c:pt>
                <c:pt idx="112">
                  <c:v>225</c:v>
                </c:pt>
                <c:pt idx="113">
                  <c:v>229</c:v>
                </c:pt>
                <c:pt idx="114">
                  <c:v>229</c:v>
                </c:pt>
                <c:pt idx="115">
                  <c:v>228</c:v>
                </c:pt>
                <c:pt idx="116">
                  <c:v>228</c:v>
                </c:pt>
                <c:pt idx="117">
                  <c:v>225</c:v>
                </c:pt>
                <c:pt idx="118">
                  <c:v>225</c:v>
                </c:pt>
                <c:pt idx="119">
                  <c:v>225</c:v>
                </c:pt>
                <c:pt idx="120">
                  <c:v>225</c:v>
                </c:pt>
                <c:pt idx="121">
                  <c:v>225</c:v>
                </c:pt>
                <c:pt idx="122">
                  <c:v>228</c:v>
                </c:pt>
                <c:pt idx="123">
                  <c:v>228</c:v>
                </c:pt>
                <c:pt idx="124">
                  <c:v>228</c:v>
                </c:pt>
                <c:pt idx="125">
                  <c:v>225</c:v>
                </c:pt>
                <c:pt idx="126">
                  <c:v>225</c:v>
                </c:pt>
                <c:pt idx="127">
                  <c:v>225</c:v>
                </c:pt>
                <c:pt idx="128">
                  <c:v>228</c:v>
                </c:pt>
                <c:pt idx="129">
                  <c:v>228</c:v>
                </c:pt>
                <c:pt idx="130">
                  <c:v>228</c:v>
                </c:pt>
                <c:pt idx="131">
                  <c:v>228</c:v>
                </c:pt>
                <c:pt idx="132">
                  <c:v>228</c:v>
                </c:pt>
                <c:pt idx="133">
                  <c:v>235</c:v>
                </c:pt>
                <c:pt idx="134">
                  <c:v>240</c:v>
                </c:pt>
                <c:pt idx="135">
                  <c:v>240</c:v>
                </c:pt>
                <c:pt idx="136">
                  <c:v>240</c:v>
                </c:pt>
                <c:pt idx="137">
                  <c:v>240</c:v>
                </c:pt>
                <c:pt idx="138">
                  <c:v>241</c:v>
                </c:pt>
                <c:pt idx="139">
                  <c:v>241</c:v>
                </c:pt>
                <c:pt idx="140">
                  <c:v>241</c:v>
                </c:pt>
                <c:pt idx="141">
                  <c:v>238</c:v>
                </c:pt>
                <c:pt idx="142">
                  <c:v>242</c:v>
                </c:pt>
                <c:pt idx="143">
                  <c:v>242</c:v>
                </c:pt>
                <c:pt idx="144">
                  <c:v>242</c:v>
                </c:pt>
                <c:pt idx="145">
                  <c:v>240</c:v>
                </c:pt>
                <c:pt idx="146">
                  <c:v>243</c:v>
                </c:pt>
                <c:pt idx="147">
                  <c:v>242</c:v>
                </c:pt>
                <c:pt idx="148">
                  <c:v>242</c:v>
                </c:pt>
                <c:pt idx="149">
                  <c:v>247</c:v>
                </c:pt>
                <c:pt idx="150">
                  <c:v>247</c:v>
                </c:pt>
                <c:pt idx="151">
                  <c:v>247</c:v>
                </c:pt>
                <c:pt idx="152">
                  <c:v>247</c:v>
                </c:pt>
                <c:pt idx="153">
                  <c:v>250</c:v>
                </c:pt>
                <c:pt idx="154">
                  <c:v>250</c:v>
                </c:pt>
                <c:pt idx="155">
                  <c:v>250</c:v>
                </c:pt>
                <c:pt idx="156">
                  <c:v>250</c:v>
                </c:pt>
                <c:pt idx="157">
                  <c:v>250</c:v>
                </c:pt>
                <c:pt idx="158">
                  <c:v>250</c:v>
                </c:pt>
                <c:pt idx="159">
                  <c:v>250</c:v>
                </c:pt>
                <c:pt idx="160">
                  <c:v>250</c:v>
                </c:pt>
                <c:pt idx="161">
                  <c:v>245</c:v>
                </c:pt>
                <c:pt idx="162">
                  <c:v>245</c:v>
                </c:pt>
                <c:pt idx="163">
                  <c:v>245</c:v>
                </c:pt>
                <c:pt idx="164">
                  <c:v>247</c:v>
                </c:pt>
                <c:pt idx="165">
                  <c:v>247</c:v>
                </c:pt>
                <c:pt idx="166">
                  <c:v>247</c:v>
                </c:pt>
                <c:pt idx="167">
                  <c:v>247</c:v>
                </c:pt>
                <c:pt idx="168">
                  <c:v>242</c:v>
                </c:pt>
                <c:pt idx="169">
                  <c:v>242</c:v>
                </c:pt>
                <c:pt idx="170">
                  <c:v>256</c:v>
                </c:pt>
                <c:pt idx="171">
                  <c:v>256</c:v>
                </c:pt>
                <c:pt idx="172">
                  <c:v>256</c:v>
                </c:pt>
                <c:pt idx="173">
                  <c:v>256</c:v>
                </c:pt>
                <c:pt idx="174">
                  <c:v>256</c:v>
                </c:pt>
                <c:pt idx="175">
                  <c:v>256</c:v>
                </c:pt>
                <c:pt idx="176">
                  <c:v>256</c:v>
                </c:pt>
                <c:pt idx="177">
                  <c:v>256</c:v>
                </c:pt>
                <c:pt idx="178">
                  <c:v>256</c:v>
                </c:pt>
                <c:pt idx="179">
                  <c:v>256</c:v>
                </c:pt>
                <c:pt idx="180">
                  <c:v>256</c:v>
                </c:pt>
                <c:pt idx="181">
                  <c:v>256</c:v>
                </c:pt>
                <c:pt idx="182">
                  <c:v>256</c:v>
                </c:pt>
                <c:pt idx="183">
                  <c:v>256</c:v>
                </c:pt>
                <c:pt idx="184">
                  <c:v>260</c:v>
                </c:pt>
                <c:pt idx="185">
                  <c:v>260</c:v>
                </c:pt>
                <c:pt idx="186">
                  <c:v>260</c:v>
                </c:pt>
                <c:pt idx="187">
                  <c:v>260</c:v>
                </c:pt>
                <c:pt idx="188">
                  <c:v>260</c:v>
                </c:pt>
                <c:pt idx="189">
                  <c:v>260</c:v>
                </c:pt>
                <c:pt idx="190">
                  <c:v>260</c:v>
                </c:pt>
                <c:pt idx="191">
                  <c:v>260</c:v>
                </c:pt>
                <c:pt idx="192">
                  <c:v>260</c:v>
                </c:pt>
                <c:pt idx="193">
                  <c:v>260</c:v>
                </c:pt>
                <c:pt idx="194">
                  <c:v>250</c:v>
                </c:pt>
                <c:pt idx="195">
                  <c:v>250</c:v>
                </c:pt>
                <c:pt idx="196">
                  <c:v>250</c:v>
                </c:pt>
                <c:pt idx="197">
                  <c:v>250</c:v>
                </c:pt>
                <c:pt idx="198">
                  <c:v>250</c:v>
                </c:pt>
                <c:pt idx="199">
                  <c:v>250</c:v>
                </c:pt>
                <c:pt idx="200">
                  <c:v>250</c:v>
                </c:pt>
                <c:pt idx="201">
                  <c:v>250</c:v>
                </c:pt>
                <c:pt idx="202">
                  <c:v>250</c:v>
                </c:pt>
                <c:pt idx="203">
                  <c:v>250</c:v>
                </c:pt>
                <c:pt idx="204">
                  <c:v>250</c:v>
                </c:pt>
                <c:pt idx="205">
                  <c:v>250</c:v>
                </c:pt>
                <c:pt idx="206">
                  <c:v>260</c:v>
                </c:pt>
                <c:pt idx="207">
                  <c:v>260</c:v>
                </c:pt>
                <c:pt idx="208">
                  <c:v>260</c:v>
                </c:pt>
                <c:pt idx="209">
                  <c:v>260</c:v>
                </c:pt>
                <c:pt idx="210">
                  <c:v>260</c:v>
                </c:pt>
                <c:pt idx="211">
                  <c:v>260</c:v>
                </c:pt>
                <c:pt idx="212">
                  <c:v>260</c:v>
                </c:pt>
                <c:pt idx="213">
                  <c:v>260</c:v>
                </c:pt>
                <c:pt idx="214">
                  <c:v>260</c:v>
                </c:pt>
                <c:pt idx="215">
                  <c:v>260</c:v>
                </c:pt>
                <c:pt idx="216">
                  <c:v>256</c:v>
                </c:pt>
                <c:pt idx="217">
                  <c:v>256</c:v>
                </c:pt>
                <c:pt idx="218">
                  <c:v>256</c:v>
                </c:pt>
                <c:pt idx="219">
                  <c:v>256</c:v>
                </c:pt>
                <c:pt idx="220">
                  <c:v>260</c:v>
                </c:pt>
                <c:pt idx="221">
                  <c:v>260</c:v>
                </c:pt>
                <c:pt idx="222">
                  <c:v>245</c:v>
                </c:pt>
                <c:pt idx="223">
                  <c:v>245</c:v>
                </c:pt>
                <c:pt idx="224">
                  <c:v>245</c:v>
                </c:pt>
                <c:pt idx="225">
                  <c:v>245</c:v>
                </c:pt>
                <c:pt idx="226">
                  <c:v>245</c:v>
                </c:pt>
                <c:pt idx="227">
                  <c:v>245</c:v>
                </c:pt>
                <c:pt idx="228">
                  <c:v>260</c:v>
                </c:pt>
                <c:pt idx="229">
                  <c:v>262</c:v>
                </c:pt>
                <c:pt idx="230">
                  <c:v>262</c:v>
                </c:pt>
                <c:pt idx="231">
                  <c:v>262</c:v>
                </c:pt>
                <c:pt idx="232">
                  <c:v>262</c:v>
                </c:pt>
                <c:pt idx="233">
                  <c:v>262</c:v>
                </c:pt>
                <c:pt idx="234">
                  <c:v>262</c:v>
                </c:pt>
                <c:pt idx="235">
                  <c:v>262</c:v>
                </c:pt>
                <c:pt idx="236">
                  <c:v>262</c:v>
                </c:pt>
                <c:pt idx="237">
                  <c:v>262</c:v>
                </c:pt>
                <c:pt idx="238">
                  <c:v>262</c:v>
                </c:pt>
                <c:pt idx="239">
                  <c:v>262</c:v>
                </c:pt>
                <c:pt idx="240">
                  <c:v>262</c:v>
                </c:pt>
                <c:pt idx="241">
                  <c:v>262</c:v>
                </c:pt>
                <c:pt idx="242">
                  <c:v>262</c:v>
                </c:pt>
                <c:pt idx="243">
                  <c:v>262</c:v>
                </c:pt>
                <c:pt idx="244">
                  <c:v>262</c:v>
                </c:pt>
                <c:pt idx="245">
                  <c:v>262</c:v>
                </c:pt>
                <c:pt idx="246">
                  <c:v>262</c:v>
                </c:pt>
                <c:pt idx="247">
                  <c:v>262</c:v>
                </c:pt>
                <c:pt idx="248">
                  <c:v>262</c:v>
                </c:pt>
                <c:pt idx="249">
                  <c:v>262</c:v>
                </c:pt>
                <c:pt idx="250">
                  <c:v>247</c:v>
                </c:pt>
                <c:pt idx="251">
                  <c:v>247</c:v>
                </c:pt>
                <c:pt idx="252">
                  <c:v>247</c:v>
                </c:pt>
                <c:pt idx="253">
                  <c:v>247</c:v>
                </c:pt>
                <c:pt idx="254">
                  <c:v>247</c:v>
                </c:pt>
                <c:pt idx="255">
                  <c:v>247</c:v>
                </c:pt>
                <c:pt idx="256">
                  <c:v>247</c:v>
                </c:pt>
                <c:pt idx="257">
                  <c:v>247</c:v>
                </c:pt>
                <c:pt idx="258">
                  <c:v>247</c:v>
                </c:pt>
                <c:pt idx="259">
                  <c:v>247</c:v>
                </c:pt>
                <c:pt idx="260">
                  <c:v>247</c:v>
                </c:pt>
                <c:pt idx="261">
                  <c:v>247</c:v>
                </c:pt>
                <c:pt idx="262">
                  <c:v>262</c:v>
                </c:pt>
                <c:pt idx="263">
                  <c:v>262</c:v>
                </c:pt>
                <c:pt idx="264">
                  <c:v>262</c:v>
                </c:pt>
                <c:pt idx="265">
                  <c:v>262</c:v>
                </c:pt>
                <c:pt idx="266">
                  <c:v>262</c:v>
                </c:pt>
                <c:pt idx="267">
                  <c:v>262</c:v>
                </c:pt>
                <c:pt idx="268">
                  <c:v>262</c:v>
                </c:pt>
                <c:pt idx="269">
                  <c:v>262</c:v>
                </c:pt>
                <c:pt idx="270">
                  <c:v>262</c:v>
                </c:pt>
                <c:pt idx="271">
                  <c:v>252</c:v>
                </c:pt>
                <c:pt idx="272">
                  <c:v>252</c:v>
                </c:pt>
                <c:pt idx="273">
                  <c:v>252</c:v>
                </c:pt>
                <c:pt idx="274">
                  <c:v>252</c:v>
                </c:pt>
                <c:pt idx="275">
                  <c:v>252</c:v>
                </c:pt>
                <c:pt idx="276">
                  <c:v>262</c:v>
                </c:pt>
                <c:pt idx="277">
                  <c:v>262</c:v>
                </c:pt>
                <c:pt idx="278">
                  <c:v>262</c:v>
                </c:pt>
                <c:pt idx="279">
                  <c:v>262</c:v>
                </c:pt>
                <c:pt idx="280">
                  <c:v>262</c:v>
                </c:pt>
                <c:pt idx="281">
                  <c:v>262</c:v>
                </c:pt>
                <c:pt idx="282">
                  <c:v>262</c:v>
                </c:pt>
                <c:pt idx="283">
                  <c:v>262</c:v>
                </c:pt>
                <c:pt idx="284">
                  <c:v>262</c:v>
                </c:pt>
                <c:pt idx="285">
                  <c:v>262</c:v>
                </c:pt>
                <c:pt idx="286">
                  <c:v>252</c:v>
                </c:pt>
                <c:pt idx="287">
                  <c:v>252</c:v>
                </c:pt>
                <c:pt idx="288">
                  <c:v>252</c:v>
                </c:pt>
                <c:pt idx="289">
                  <c:v>262</c:v>
                </c:pt>
                <c:pt idx="290">
                  <c:v>262</c:v>
                </c:pt>
                <c:pt idx="291">
                  <c:v>262</c:v>
                </c:pt>
                <c:pt idx="292">
                  <c:v>252</c:v>
                </c:pt>
                <c:pt idx="293">
                  <c:v>252</c:v>
                </c:pt>
                <c:pt idx="294">
                  <c:v>252</c:v>
                </c:pt>
                <c:pt idx="295">
                  <c:v>262</c:v>
                </c:pt>
                <c:pt idx="296">
                  <c:v>262</c:v>
                </c:pt>
                <c:pt idx="297">
                  <c:v>262</c:v>
                </c:pt>
                <c:pt idx="298">
                  <c:v>262</c:v>
                </c:pt>
                <c:pt idx="299">
                  <c:v>262</c:v>
                </c:pt>
                <c:pt idx="300">
                  <c:v>262</c:v>
                </c:pt>
                <c:pt idx="301">
                  <c:v>262</c:v>
                </c:pt>
                <c:pt idx="302">
                  <c:v>262</c:v>
                </c:pt>
                <c:pt idx="303">
                  <c:v>262</c:v>
                </c:pt>
                <c:pt idx="304">
                  <c:v>262</c:v>
                </c:pt>
                <c:pt idx="305">
                  <c:v>262</c:v>
                </c:pt>
                <c:pt idx="306">
                  <c:v>262</c:v>
                </c:pt>
                <c:pt idx="307">
                  <c:v>262</c:v>
                </c:pt>
                <c:pt idx="308">
                  <c:v>262</c:v>
                </c:pt>
                <c:pt idx="309">
                  <c:v>262</c:v>
                </c:pt>
                <c:pt idx="310">
                  <c:v>262</c:v>
                </c:pt>
                <c:pt idx="311">
                  <c:v>262</c:v>
                </c:pt>
                <c:pt idx="312">
                  <c:v>262</c:v>
                </c:pt>
                <c:pt idx="313">
                  <c:v>262</c:v>
                </c:pt>
                <c:pt idx="314">
                  <c:v>262</c:v>
                </c:pt>
                <c:pt idx="315">
                  <c:v>262</c:v>
                </c:pt>
                <c:pt idx="316">
                  <c:v>262</c:v>
                </c:pt>
                <c:pt idx="317">
                  <c:v>262</c:v>
                </c:pt>
                <c:pt idx="318">
                  <c:v>262</c:v>
                </c:pt>
                <c:pt idx="319">
                  <c:v>262</c:v>
                </c:pt>
                <c:pt idx="320">
                  <c:v>262</c:v>
                </c:pt>
                <c:pt idx="321">
                  <c:v>262</c:v>
                </c:pt>
                <c:pt idx="322">
                  <c:v>262</c:v>
                </c:pt>
                <c:pt idx="323">
                  <c:v>262</c:v>
                </c:pt>
                <c:pt idx="324">
                  <c:v>262</c:v>
                </c:pt>
                <c:pt idx="325">
                  <c:v>262</c:v>
                </c:pt>
                <c:pt idx="326">
                  <c:v>262</c:v>
                </c:pt>
                <c:pt idx="327">
                  <c:v>262</c:v>
                </c:pt>
                <c:pt idx="328">
                  <c:v>262</c:v>
                </c:pt>
                <c:pt idx="329">
                  <c:v>245</c:v>
                </c:pt>
                <c:pt idx="330">
                  <c:v>245</c:v>
                </c:pt>
                <c:pt idx="331">
                  <c:v>245</c:v>
                </c:pt>
                <c:pt idx="332">
                  <c:v>245</c:v>
                </c:pt>
                <c:pt idx="333">
                  <c:v>245</c:v>
                </c:pt>
                <c:pt idx="334">
                  <c:v>252</c:v>
                </c:pt>
                <c:pt idx="335">
                  <c:v>252</c:v>
                </c:pt>
                <c:pt idx="336">
                  <c:v>252</c:v>
                </c:pt>
                <c:pt idx="337">
                  <c:v>252</c:v>
                </c:pt>
                <c:pt idx="338">
                  <c:v>252</c:v>
                </c:pt>
                <c:pt idx="339">
                  <c:v>262</c:v>
                </c:pt>
                <c:pt idx="340">
                  <c:v>262</c:v>
                </c:pt>
                <c:pt idx="341">
                  <c:v>249</c:v>
                </c:pt>
                <c:pt idx="342">
                  <c:v>249</c:v>
                </c:pt>
                <c:pt idx="343">
                  <c:v>249</c:v>
                </c:pt>
                <c:pt idx="344">
                  <c:v>249</c:v>
                </c:pt>
                <c:pt idx="345">
                  <c:v>249</c:v>
                </c:pt>
                <c:pt idx="346">
                  <c:v>262</c:v>
                </c:pt>
                <c:pt idx="347">
                  <c:v>262</c:v>
                </c:pt>
                <c:pt idx="348">
                  <c:v>262</c:v>
                </c:pt>
                <c:pt idx="349">
                  <c:v>262</c:v>
                </c:pt>
                <c:pt idx="350">
                  <c:v>262</c:v>
                </c:pt>
                <c:pt idx="351">
                  <c:v>262</c:v>
                </c:pt>
                <c:pt idx="352">
                  <c:v>262</c:v>
                </c:pt>
                <c:pt idx="353">
                  <c:v>262</c:v>
                </c:pt>
                <c:pt idx="354">
                  <c:v>262</c:v>
                </c:pt>
                <c:pt idx="355">
                  <c:v>262</c:v>
                </c:pt>
                <c:pt idx="356">
                  <c:v>262</c:v>
                </c:pt>
                <c:pt idx="357">
                  <c:v>262</c:v>
                </c:pt>
                <c:pt idx="358">
                  <c:v>262</c:v>
                </c:pt>
                <c:pt idx="359">
                  <c:v>262</c:v>
                </c:pt>
                <c:pt idx="360">
                  <c:v>262</c:v>
                </c:pt>
                <c:pt idx="361">
                  <c:v>262</c:v>
                </c:pt>
                <c:pt idx="362">
                  <c:v>257</c:v>
                </c:pt>
                <c:pt idx="363">
                  <c:v>257</c:v>
                </c:pt>
                <c:pt idx="364">
                  <c:v>257</c:v>
                </c:pt>
                <c:pt idx="365">
                  <c:v>257</c:v>
                </c:pt>
              </c:numCache>
            </c:numRef>
          </c:val>
        </c:ser>
        <c:dLbls>
          <c:showLegendKey val="0"/>
          <c:showVal val="0"/>
          <c:showCatName val="0"/>
          <c:showSerName val="0"/>
          <c:showPercent val="0"/>
          <c:showBubbleSize val="0"/>
        </c:dLbls>
        <c:axId val="225586176"/>
        <c:axId val="225609216"/>
      </c:areaChart>
      <c:lineChart>
        <c:grouping val="standard"/>
        <c:varyColors val="0"/>
        <c:ser>
          <c:idx val="3"/>
          <c:order val="1"/>
          <c:tx>
            <c:v>2014/15 Historical Flow incl. Storage INJ/WD</c:v>
          </c:tx>
          <c:spPr>
            <a:ln w="19050">
              <a:solidFill>
                <a:sysClr val="window" lastClr="FFFFFF">
                  <a:lumMod val="50000"/>
                </a:sysClr>
              </a:solidFill>
              <a:prstDash val="solid"/>
            </a:ln>
          </c:spPr>
          <c:marker>
            <c:symbol val="none"/>
          </c:marker>
          <c:dPt>
            <c:idx val="13"/>
            <c:bubble3D val="0"/>
            <c:spPr>
              <a:ln w="19050">
                <a:solidFill>
                  <a:sysClr val="window" lastClr="FFFFFF">
                    <a:lumMod val="50000"/>
                  </a:sysClr>
                </a:solidFill>
              </a:ln>
            </c:spPr>
          </c:dPt>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BORDER'!$W$307:$W$672</c:f>
              <c:numCache>
                <c:formatCode>0.0</c:formatCode>
                <c:ptCount val="366"/>
                <c:pt idx="0">
                  <c:v>214.49981999999994</c:v>
                </c:pt>
                <c:pt idx="1">
                  <c:v>202.19494000000006</c:v>
                </c:pt>
                <c:pt idx="2">
                  <c:v>205.32210999999995</c:v>
                </c:pt>
                <c:pt idx="3">
                  <c:v>211.76309000000018</c:v>
                </c:pt>
                <c:pt idx="4">
                  <c:v>214.17809999999989</c:v>
                </c:pt>
                <c:pt idx="5">
                  <c:v>211.69818999999978</c:v>
                </c:pt>
                <c:pt idx="6">
                  <c:v>203.14792999999989</c:v>
                </c:pt>
                <c:pt idx="7">
                  <c:v>198.40270999999996</c:v>
                </c:pt>
                <c:pt idx="8">
                  <c:v>202.59814999999989</c:v>
                </c:pt>
                <c:pt idx="9">
                  <c:v>204.02937</c:v>
                </c:pt>
                <c:pt idx="10">
                  <c:v>203.66098000000005</c:v>
                </c:pt>
                <c:pt idx="11">
                  <c:v>202.92542000000009</c:v>
                </c:pt>
                <c:pt idx="12">
                  <c:v>204.36304999999996</c:v>
                </c:pt>
                <c:pt idx="13">
                  <c:v>202.82340000000008</c:v>
                </c:pt>
                <c:pt idx="14">
                  <c:v>198.78571000000002</c:v>
                </c:pt>
                <c:pt idx="15">
                  <c:v>198.66321999999991</c:v>
                </c:pt>
                <c:pt idx="16">
                  <c:v>200.58012000000005</c:v>
                </c:pt>
                <c:pt idx="17">
                  <c:v>206.33722999999998</c:v>
                </c:pt>
                <c:pt idx="18">
                  <c:v>206.45008000000004</c:v>
                </c:pt>
                <c:pt idx="19">
                  <c:v>208.83191000000005</c:v>
                </c:pt>
                <c:pt idx="20">
                  <c:v>207.60918999999996</c:v>
                </c:pt>
                <c:pt idx="21">
                  <c:v>217.17182000000003</c:v>
                </c:pt>
                <c:pt idx="22">
                  <c:v>210.03038999999995</c:v>
                </c:pt>
                <c:pt idx="23">
                  <c:v>213.81270999999998</c:v>
                </c:pt>
                <c:pt idx="24">
                  <c:v>218.30472999999998</c:v>
                </c:pt>
                <c:pt idx="25">
                  <c:v>220.38084000000001</c:v>
                </c:pt>
                <c:pt idx="26">
                  <c:v>219.54948999999993</c:v>
                </c:pt>
                <c:pt idx="27">
                  <c:v>216.05647000000002</c:v>
                </c:pt>
                <c:pt idx="28">
                  <c:v>214.89483999999996</c:v>
                </c:pt>
                <c:pt idx="29">
                  <c:v>218.15444000000002</c:v>
                </c:pt>
                <c:pt idx="30">
                  <c:v>217.63288</c:v>
                </c:pt>
                <c:pt idx="31">
                  <c:v>218.0935000000002</c:v>
                </c:pt>
                <c:pt idx="32">
                  <c:v>218.71728999999993</c:v>
                </c:pt>
                <c:pt idx="33">
                  <c:v>219.31858000000008</c:v>
                </c:pt>
                <c:pt idx="34">
                  <c:v>218.50395999999989</c:v>
                </c:pt>
                <c:pt idx="35">
                  <c:v>217.01905999999988</c:v>
                </c:pt>
                <c:pt idx="36">
                  <c:v>216.56058999999985</c:v>
                </c:pt>
                <c:pt idx="37">
                  <c:v>216.19571000000002</c:v>
                </c:pt>
                <c:pt idx="38">
                  <c:v>218.85924999999983</c:v>
                </c:pt>
                <c:pt idx="39">
                  <c:v>219.31265000000005</c:v>
                </c:pt>
                <c:pt idx="40">
                  <c:v>221.53987999999995</c:v>
                </c:pt>
                <c:pt idx="41">
                  <c:v>213.86779999999987</c:v>
                </c:pt>
                <c:pt idx="42">
                  <c:v>212.16347999999996</c:v>
                </c:pt>
                <c:pt idx="43">
                  <c:v>208.7858500000001</c:v>
                </c:pt>
                <c:pt idx="44">
                  <c:v>209.3942000000001</c:v>
                </c:pt>
                <c:pt idx="45">
                  <c:v>207.91010999999997</c:v>
                </c:pt>
                <c:pt idx="46">
                  <c:v>211.11226000000013</c:v>
                </c:pt>
                <c:pt idx="47">
                  <c:v>213.42647000000002</c:v>
                </c:pt>
                <c:pt idx="48">
                  <c:v>210.14917000000008</c:v>
                </c:pt>
                <c:pt idx="49">
                  <c:v>207.42059999999989</c:v>
                </c:pt>
                <c:pt idx="50">
                  <c:v>208.51297000000008</c:v>
                </c:pt>
                <c:pt idx="51">
                  <c:v>213.07450999999992</c:v>
                </c:pt>
                <c:pt idx="52">
                  <c:v>218.69671000000008</c:v>
                </c:pt>
                <c:pt idx="53">
                  <c:v>218.73705000000004</c:v>
                </c:pt>
                <c:pt idx="54">
                  <c:v>218.95180000000002</c:v>
                </c:pt>
                <c:pt idx="55">
                  <c:v>215.12742000000003</c:v>
                </c:pt>
                <c:pt idx="56">
                  <c:v>216.89989999999995</c:v>
                </c:pt>
                <c:pt idx="57">
                  <c:v>214.62037000000007</c:v>
                </c:pt>
                <c:pt idx="58">
                  <c:v>220.44700999999986</c:v>
                </c:pt>
                <c:pt idx="59">
                  <c:v>221.92393999999996</c:v>
                </c:pt>
                <c:pt idx="60">
                  <c:v>223.86379000000005</c:v>
                </c:pt>
                <c:pt idx="61">
                  <c:v>224.74452999999986</c:v>
                </c:pt>
                <c:pt idx="62">
                  <c:v>223.40470999999994</c:v>
                </c:pt>
                <c:pt idx="63">
                  <c:v>220.84428000000011</c:v>
                </c:pt>
                <c:pt idx="64">
                  <c:v>220.37228000000002</c:v>
                </c:pt>
                <c:pt idx="65">
                  <c:v>222.61724000000007</c:v>
                </c:pt>
                <c:pt idx="66">
                  <c:v>222.60596000000007</c:v>
                </c:pt>
                <c:pt idx="67">
                  <c:v>219.25153999999998</c:v>
                </c:pt>
                <c:pt idx="68">
                  <c:v>215.97838000000004</c:v>
                </c:pt>
                <c:pt idx="69">
                  <c:v>212.31320000000002</c:v>
                </c:pt>
                <c:pt idx="70">
                  <c:v>221.24866000000006</c:v>
                </c:pt>
                <c:pt idx="71">
                  <c:v>209.19193999999996</c:v>
                </c:pt>
                <c:pt idx="72">
                  <c:v>212.5413199999999</c:v>
                </c:pt>
                <c:pt idx="73">
                  <c:v>212.54819999999992</c:v>
                </c:pt>
                <c:pt idx="74">
                  <c:v>208.7004299999999</c:v>
                </c:pt>
                <c:pt idx="75">
                  <c:v>203.95059999999992</c:v>
                </c:pt>
                <c:pt idx="76">
                  <c:v>192.05120000000005</c:v>
                </c:pt>
                <c:pt idx="77">
                  <c:v>182.26887999999997</c:v>
                </c:pt>
                <c:pt idx="78">
                  <c:v>177.31429000000014</c:v>
                </c:pt>
                <c:pt idx="79">
                  <c:v>182.4659199999999</c:v>
                </c:pt>
                <c:pt idx="80">
                  <c:v>194.22723000000002</c:v>
                </c:pt>
                <c:pt idx="81">
                  <c:v>202.14840000000007</c:v>
                </c:pt>
                <c:pt idx="82">
                  <c:v>199.49070000000009</c:v>
                </c:pt>
                <c:pt idx="83">
                  <c:v>202.89626999999993</c:v>
                </c:pt>
                <c:pt idx="84">
                  <c:v>210.55297999999996</c:v>
                </c:pt>
                <c:pt idx="85">
                  <c:v>213.0857800000002</c:v>
                </c:pt>
                <c:pt idx="86">
                  <c:v>209.64445000000003</c:v>
                </c:pt>
                <c:pt idx="87">
                  <c:v>213.53827999999993</c:v>
                </c:pt>
                <c:pt idx="88">
                  <c:v>217.13124999999999</c:v>
                </c:pt>
                <c:pt idx="89">
                  <c:v>218.51022000000006</c:v>
                </c:pt>
                <c:pt idx="90">
                  <c:v>216.79504081309997</c:v>
                </c:pt>
                <c:pt idx="91">
                  <c:v>211.78183000000001</c:v>
                </c:pt>
                <c:pt idx="92">
                  <c:v>218.63911000000016</c:v>
                </c:pt>
                <c:pt idx="93">
                  <c:v>221.94966999999994</c:v>
                </c:pt>
                <c:pt idx="94">
                  <c:v>225.2976799999999</c:v>
                </c:pt>
                <c:pt idx="95">
                  <c:v>224.93719000000013</c:v>
                </c:pt>
                <c:pt idx="96">
                  <c:v>222.68579000000003</c:v>
                </c:pt>
                <c:pt idx="97">
                  <c:v>222.18390000000002</c:v>
                </c:pt>
                <c:pt idx="98">
                  <c:v>230.14149000000006</c:v>
                </c:pt>
                <c:pt idx="99">
                  <c:v>231.32606999999996</c:v>
                </c:pt>
                <c:pt idx="100">
                  <c:v>225.91219999999996</c:v>
                </c:pt>
                <c:pt idx="101">
                  <c:v>223.78522000000009</c:v>
                </c:pt>
                <c:pt idx="102">
                  <c:v>228.69497999999996</c:v>
                </c:pt>
                <c:pt idx="103">
                  <c:v>228.83413999999993</c:v>
                </c:pt>
                <c:pt idx="104">
                  <c:v>229.65354999999997</c:v>
                </c:pt>
                <c:pt idx="105">
                  <c:v>226.01334999999997</c:v>
                </c:pt>
                <c:pt idx="106">
                  <c:v>222.01272</c:v>
                </c:pt>
                <c:pt idx="107">
                  <c:v>224.83920000000003</c:v>
                </c:pt>
                <c:pt idx="108">
                  <c:v>228.55991999999992</c:v>
                </c:pt>
                <c:pt idx="109">
                  <c:v>230.80724000000001</c:v>
                </c:pt>
                <c:pt idx="110">
                  <c:v>232.60192000000004</c:v>
                </c:pt>
                <c:pt idx="111">
                  <c:v>227.36354999999992</c:v>
                </c:pt>
                <c:pt idx="112">
                  <c:v>224.02116999999976</c:v>
                </c:pt>
                <c:pt idx="113">
                  <c:v>226.88479000000007</c:v>
                </c:pt>
                <c:pt idx="114">
                  <c:v>228.06485999999992</c:v>
                </c:pt>
                <c:pt idx="115">
                  <c:v>225.21134000000012</c:v>
                </c:pt>
                <c:pt idx="116">
                  <c:v>230.31798999999995</c:v>
                </c:pt>
                <c:pt idx="117">
                  <c:v>228.65041000000005</c:v>
                </c:pt>
                <c:pt idx="118">
                  <c:v>227.95191000000008</c:v>
                </c:pt>
                <c:pt idx="119">
                  <c:v>212.18320000000011</c:v>
                </c:pt>
                <c:pt idx="120">
                  <c:v>209.27015000000003</c:v>
                </c:pt>
                <c:pt idx="121">
                  <c:v>213.02059</c:v>
                </c:pt>
                <c:pt idx="122">
                  <c:v>220.71741999999992</c:v>
                </c:pt>
                <c:pt idx="123">
                  <c:v>227.6380900000002</c:v>
                </c:pt>
                <c:pt idx="124">
                  <c:v>226.87144000000012</c:v>
                </c:pt>
                <c:pt idx="125">
                  <c:v>224.13601000000006</c:v>
                </c:pt>
                <c:pt idx="126">
                  <c:v>224.30997000000005</c:v>
                </c:pt>
                <c:pt idx="127">
                  <c:v>222.86122999999995</c:v>
                </c:pt>
                <c:pt idx="128">
                  <c:v>225.05134999999999</c:v>
                </c:pt>
                <c:pt idx="129">
                  <c:v>231.31576000000004</c:v>
                </c:pt>
                <c:pt idx="130">
                  <c:v>234.36771000000007</c:v>
                </c:pt>
                <c:pt idx="131">
                  <c:v>235.13141999999982</c:v>
                </c:pt>
                <c:pt idx="132">
                  <c:v>237.79135000000005</c:v>
                </c:pt>
                <c:pt idx="133">
                  <c:v>233.89092000000005</c:v>
                </c:pt>
                <c:pt idx="134">
                  <c:v>247.90356999999983</c:v>
                </c:pt>
                <c:pt idx="135">
                  <c:v>240.79630000000009</c:v>
                </c:pt>
                <c:pt idx="136">
                  <c:v>229.85448</c:v>
                </c:pt>
                <c:pt idx="137">
                  <c:v>230.78614000000007</c:v>
                </c:pt>
                <c:pt idx="138">
                  <c:v>225.67793</c:v>
                </c:pt>
                <c:pt idx="139">
                  <c:v>229.94953000000015</c:v>
                </c:pt>
                <c:pt idx="140">
                  <c:v>235.27735000000004</c:v>
                </c:pt>
                <c:pt idx="141">
                  <c:v>227.51376999999999</c:v>
                </c:pt>
                <c:pt idx="142">
                  <c:v>236.07038000000003</c:v>
                </c:pt>
                <c:pt idx="143">
                  <c:v>240.62955999999997</c:v>
                </c:pt>
                <c:pt idx="144">
                  <c:v>240.24378999999999</c:v>
                </c:pt>
                <c:pt idx="145">
                  <c:v>239.89617999999993</c:v>
                </c:pt>
                <c:pt idx="146">
                  <c:v>243.20242999999999</c:v>
                </c:pt>
                <c:pt idx="147">
                  <c:v>239.92223000000001</c:v>
                </c:pt>
                <c:pt idx="148">
                  <c:v>244.66005999999982</c:v>
                </c:pt>
                <c:pt idx="149">
                  <c:v>240.78110000000001</c:v>
                </c:pt>
                <c:pt idx="150">
                  <c:v>237.04778000000005</c:v>
                </c:pt>
                <c:pt idx="151">
                  <c:v>237.2042000000001</c:v>
                </c:pt>
                <c:pt idx="152">
                  <c:v>241.32389999999998</c:v>
                </c:pt>
                <c:pt idx="153">
                  <c:v>237.72118</c:v>
                </c:pt>
                <c:pt idx="154">
                  <c:v>236.94525999999999</c:v>
                </c:pt>
                <c:pt idx="155">
                  <c:v>240.30325000000005</c:v>
                </c:pt>
                <c:pt idx="156">
                  <c:v>241.47878000000003</c:v>
                </c:pt>
                <c:pt idx="157">
                  <c:v>239.65733000000009</c:v>
                </c:pt>
                <c:pt idx="158">
                  <c:v>246.20208000000008</c:v>
                </c:pt>
                <c:pt idx="159">
                  <c:v>243.15113000000011</c:v>
                </c:pt>
                <c:pt idx="160">
                  <c:v>239.72700000000009</c:v>
                </c:pt>
                <c:pt idx="161">
                  <c:v>237.29396999999994</c:v>
                </c:pt>
                <c:pt idx="162">
                  <c:v>235.55626000000009</c:v>
                </c:pt>
                <c:pt idx="163">
                  <c:v>233.73566</c:v>
                </c:pt>
                <c:pt idx="164">
                  <c:v>235.09963999999997</c:v>
                </c:pt>
                <c:pt idx="165">
                  <c:v>228.07468000000011</c:v>
                </c:pt>
                <c:pt idx="166">
                  <c:v>240.0546800000001</c:v>
                </c:pt>
                <c:pt idx="167">
                  <c:v>241.88360000000009</c:v>
                </c:pt>
                <c:pt idx="168">
                  <c:v>241.16439999999989</c:v>
                </c:pt>
                <c:pt idx="169">
                  <c:v>237.82035999999999</c:v>
                </c:pt>
                <c:pt idx="170">
                  <c:v>242.22985</c:v>
                </c:pt>
                <c:pt idx="171">
                  <c:v>242.29493000000011</c:v>
                </c:pt>
                <c:pt idx="172">
                  <c:v>240.39693000000005</c:v>
                </c:pt>
                <c:pt idx="173">
                  <c:v>241.07928000000001</c:v>
                </c:pt>
                <c:pt idx="174">
                  <c:v>237.16504999999998</c:v>
                </c:pt>
                <c:pt idx="175">
                  <c:v>246.31081999999995</c:v>
                </c:pt>
                <c:pt idx="176">
                  <c:v>246.55301999999986</c:v>
                </c:pt>
                <c:pt idx="177">
                  <c:v>242.91309999999993</c:v>
                </c:pt>
                <c:pt idx="178">
                  <c:v>242.40959000000018</c:v>
                </c:pt>
                <c:pt idx="179">
                  <c:v>242.96763000000001</c:v>
                </c:pt>
                <c:pt idx="180">
                  <c:v>241.54366000000005</c:v>
                </c:pt>
                <c:pt idx="181">
                  <c:v>240.96069999999995</c:v>
                </c:pt>
                <c:pt idx="182">
                  <c:v>240.24482000000006</c:v>
                </c:pt>
                <c:pt idx="183">
                  <c:v>240.1824299999999</c:v>
                </c:pt>
                <c:pt idx="184">
                  <c:v>238.38618999999997</c:v>
                </c:pt>
                <c:pt idx="185">
                  <c:v>237.61221999999995</c:v>
                </c:pt>
                <c:pt idx="186">
                  <c:v>230.62658999999994</c:v>
                </c:pt>
                <c:pt idx="187">
                  <c:v>230.25114000000008</c:v>
                </c:pt>
                <c:pt idx="188">
                  <c:v>235.52952999999997</c:v>
                </c:pt>
                <c:pt idx="189">
                  <c:v>234.57791999999998</c:v>
                </c:pt>
                <c:pt idx="190">
                  <c:v>232.56989000000004</c:v>
                </c:pt>
                <c:pt idx="191">
                  <c:v>235.72115999999997</c:v>
                </c:pt>
                <c:pt idx="192">
                  <c:v>237.89572000000004</c:v>
                </c:pt>
                <c:pt idx="193">
                  <c:v>237.34034000000003</c:v>
                </c:pt>
                <c:pt idx="194">
                  <c:v>236.39542</c:v>
                </c:pt>
                <c:pt idx="195">
                  <c:v>233.79076999999995</c:v>
                </c:pt>
                <c:pt idx="196">
                  <c:v>225.57926999999989</c:v>
                </c:pt>
                <c:pt idx="197">
                  <c:v>236.18104000000019</c:v>
                </c:pt>
                <c:pt idx="198">
                  <c:v>238.65014999999988</c:v>
                </c:pt>
                <c:pt idx="199">
                  <c:v>236.43972999999991</c:v>
                </c:pt>
                <c:pt idx="200">
                  <c:v>237.07648999999995</c:v>
                </c:pt>
                <c:pt idx="201">
                  <c:v>231.87116999999981</c:v>
                </c:pt>
                <c:pt idx="202">
                  <c:v>227.91145999999992</c:v>
                </c:pt>
                <c:pt idx="203">
                  <c:v>226.82524999999993</c:v>
                </c:pt>
                <c:pt idx="204">
                  <c:v>225.67176999999992</c:v>
                </c:pt>
                <c:pt idx="205">
                  <c:v>236.06904999999989</c:v>
                </c:pt>
                <c:pt idx="206">
                  <c:v>232.03433999999979</c:v>
                </c:pt>
                <c:pt idx="207">
                  <c:v>232.97395999999986</c:v>
                </c:pt>
                <c:pt idx="208">
                  <c:v>236.38518000000002</c:v>
                </c:pt>
                <c:pt idx="209">
                  <c:v>237.3415099999998</c:v>
                </c:pt>
                <c:pt idx="210">
                  <c:v>237.49135999999993</c:v>
                </c:pt>
                <c:pt idx="211">
                  <c:v>235.31837999999999</c:v>
                </c:pt>
                <c:pt idx="212">
                  <c:v>239.76574999999997</c:v>
                </c:pt>
                <c:pt idx="213">
                  <c:v>234.82181999999992</c:v>
                </c:pt>
                <c:pt idx="214">
                  <c:v>238.25571999999988</c:v>
                </c:pt>
                <c:pt idx="215">
                  <c:v>241.82959999999997</c:v>
                </c:pt>
                <c:pt idx="216">
                  <c:v>237.12446999999995</c:v>
                </c:pt>
                <c:pt idx="217">
                  <c:v>232.57951</c:v>
                </c:pt>
                <c:pt idx="218">
                  <c:v>236.21538999999984</c:v>
                </c:pt>
                <c:pt idx="219">
                  <c:v>235.75282999999999</c:v>
                </c:pt>
                <c:pt idx="220">
                  <c:v>234.67542000000012</c:v>
                </c:pt>
                <c:pt idx="221">
                  <c:v>240.10174999999998</c:v>
                </c:pt>
                <c:pt idx="222">
                  <c:v>236.67832999999993</c:v>
                </c:pt>
                <c:pt idx="223">
                  <c:v>233.47210999999993</c:v>
                </c:pt>
                <c:pt idx="224">
                  <c:v>218.69301000000016</c:v>
                </c:pt>
                <c:pt idx="225">
                  <c:v>217.74332999999999</c:v>
                </c:pt>
                <c:pt idx="226">
                  <c:v>225.8384200000001</c:v>
                </c:pt>
                <c:pt idx="227">
                  <c:v>232.91182999999992</c:v>
                </c:pt>
                <c:pt idx="228">
                  <c:v>236.3100300000001</c:v>
                </c:pt>
                <c:pt idx="229">
                  <c:v>240.86436999999998</c:v>
                </c:pt>
                <c:pt idx="230">
                  <c:v>237.84518</c:v>
                </c:pt>
                <c:pt idx="231">
                  <c:v>238.29421999999997</c:v>
                </c:pt>
                <c:pt idx="232">
                  <c:v>240.40016999999997</c:v>
                </c:pt>
                <c:pt idx="233">
                  <c:v>242.01091000000008</c:v>
                </c:pt>
                <c:pt idx="234">
                  <c:v>243.51499000000007</c:v>
                </c:pt>
                <c:pt idx="235">
                  <c:v>245.70133999999999</c:v>
                </c:pt>
                <c:pt idx="236">
                  <c:v>246.02630999999994</c:v>
                </c:pt>
                <c:pt idx="237">
                  <c:v>243.0258500000001</c:v>
                </c:pt>
                <c:pt idx="238">
                  <c:v>240.35084000000009</c:v>
                </c:pt>
                <c:pt idx="239">
                  <c:v>239.12312000000011</c:v>
                </c:pt>
                <c:pt idx="240">
                  <c:v>244.95260000000007</c:v>
                </c:pt>
                <c:pt idx="241">
                  <c:v>241.10231999999999</c:v>
                </c:pt>
                <c:pt idx="242">
                  <c:v>242.29839999999999</c:v>
                </c:pt>
                <c:pt idx="243">
                  <c:v>240.21133999999992</c:v>
                </c:pt>
                <c:pt idx="244">
                  <c:v>240.35828000000006</c:v>
                </c:pt>
                <c:pt idx="245">
                  <c:v>239.40856999999997</c:v>
                </c:pt>
                <c:pt idx="246">
                  <c:v>240.14161999999985</c:v>
                </c:pt>
                <c:pt idx="247">
                  <c:v>241.09375</c:v>
                </c:pt>
                <c:pt idx="248">
                  <c:v>241.21324999999993</c:v>
                </c:pt>
                <c:pt idx="249">
                  <c:v>241.67841999999999</c:v>
                </c:pt>
                <c:pt idx="250">
                  <c:v>241.33384999999998</c:v>
                </c:pt>
                <c:pt idx="251">
                  <c:v>238.26922000000008</c:v>
                </c:pt>
                <c:pt idx="252">
                  <c:v>232.63553999999985</c:v>
                </c:pt>
                <c:pt idx="253">
                  <c:v>241.00936999999999</c:v>
                </c:pt>
                <c:pt idx="254">
                  <c:v>242.07724999999991</c:v>
                </c:pt>
                <c:pt idx="255">
                  <c:v>242.2375199999999</c:v>
                </c:pt>
                <c:pt idx="256">
                  <c:v>242.07657000000006</c:v>
                </c:pt>
                <c:pt idx="257">
                  <c:v>241.56546000000012</c:v>
                </c:pt>
                <c:pt idx="258">
                  <c:v>221.15409000000014</c:v>
                </c:pt>
                <c:pt idx="259">
                  <c:v>219.30586000000014</c:v>
                </c:pt>
                <c:pt idx="260">
                  <c:v>218.0026399999999</c:v>
                </c:pt>
                <c:pt idx="261">
                  <c:v>217.80183000000005</c:v>
                </c:pt>
                <c:pt idx="262">
                  <c:v>228.44210999999999</c:v>
                </c:pt>
                <c:pt idx="263">
                  <c:v>236.39817999999997</c:v>
                </c:pt>
                <c:pt idx="264">
                  <c:v>238.57990000000007</c:v>
                </c:pt>
                <c:pt idx="265">
                  <c:v>216.91564999999997</c:v>
                </c:pt>
                <c:pt idx="266">
                  <c:v>214.41643000000002</c:v>
                </c:pt>
                <c:pt idx="267">
                  <c:v>215.49879999999999</c:v>
                </c:pt>
                <c:pt idx="268">
                  <c:v>217.33813000000015</c:v>
                </c:pt>
                <c:pt idx="269">
                  <c:v>217.46141</c:v>
                </c:pt>
                <c:pt idx="270">
                  <c:v>218.26952000000011</c:v>
                </c:pt>
                <c:pt idx="271">
                  <c:v>217.02070000000012</c:v>
                </c:pt>
                <c:pt idx="272">
                  <c:v>213.18170000000012</c:v>
                </c:pt>
                <c:pt idx="273">
                  <c:v>216.40264000000008</c:v>
                </c:pt>
                <c:pt idx="274">
                  <c:v>216.40264000000008</c:v>
                </c:pt>
                <c:pt idx="275">
                  <c:v>215.52981</c:v>
                </c:pt>
                <c:pt idx="276">
                  <c:v>230.68163000000001</c:v>
                </c:pt>
                <c:pt idx="277">
                  <c:v>237.49511999999996</c:v>
                </c:pt>
                <c:pt idx="278">
                  <c:v>236.61808000000005</c:v>
                </c:pt>
                <c:pt idx="279">
                  <c:v>235.65253999999996</c:v>
                </c:pt>
                <c:pt idx="280">
                  <c:v>234.81480999999999</c:v>
                </c:pt>
                <c:pt idx="281">
                  <c:v>237.38965999999991</c:v>
                </c:pt>
                <c:pt idx="282">
                  <c:v>238.25004999999993</c:v>
                </c:pt>
                <c:pt idx="283">
                  <c:v>237.10466999999986</c:v>
                </c:pt>
                <c:pt idx="284">
                  <c:v>239.14119999999986</c:v>
                </c:pt>
                <c:pt idx="285">
                  <c:v>240.85341999999991</c:v>
                </c:pt>
                <c:pt idx="286">
                  <c:v>239.19396000000012</c:v>
                </c:pt>
                <c:pt idx="287">
                  <c:v>233.36220999999981</c:v>
                </c:pt>
                <c:pt idx="288">
                  <c:v>237.47999000000002</c:v>
                </c:pt>
                <c:pt idx="289">
                  <c:v>235.16837000000012</c:v>
                </c:pt>
                <c:pt idx="290">
                  <c:v>236.48437999999996</c:v>
                </c:pt>
                <c:pt idx="291">
                  <c:v>238.75944999999993</c:v>
                </c:pt>
                <c:pt idx="292">
                  <c:v>243.76857999999987</c:v>
                </c:pt>
                <c:pt idx="293">
                  <c:v>242.16807999999995</c:v>
                </c:pt>
                <c:pt idx="294">
                  <c:v>238.9944599999998</c:v>
                </c:pt>
                <c:pt idx="295">
                  <c:v>240.35128</c:v>
                </c:pt>
                <c:pt idx="296">
                  <c:v>237.91862000000006</c:v>
                </c:pt>
                <c:pt idx="297">
                  <c:v>238.28100000000003</c:v>
                </c:pt>
                <c:pt idx="298">
                  <c:v>238.64450999999997</c:v>
                </c:pt>
                <c:pt idx="299">
                  <c:v>239.27559000000005</c:v>
                </c:pt>
                <c:pt idx="300">
                  <c:v>239.55377000000004</c:v>
                </c:pt>
                <c:pt idx="301">
                  <c:v>238.51430999999982</c:v>
                </c:pt>
                <c:pt idx="302">
                  <c:v>234.9203</c:v>
                </c:pt>
                <c:pt idx="303">
                  <c:v>235.68646999999987</c:v>
                </c:pt>
                <c:pt idx="304">
                  <c:v>235.87261000000001</c:v>
                </c:pt>
                <c:pt idx="305">
                  <c:v>241.02635999999998</c:v>
                </c:pt>
                <c:pt idx="306">
                  <c:v>242.51614999999993</c:v>
                </c:pt>
                <c:pt idx="307">
                  <c:v>244.54168000000013</c:v>
                </c:pt>
                <c:pt idx="308">
                  <c:v>228.44957999999988</c:v>
                </c:pt>
                <c:pt idx="309">
                  <c:v>222.76792000000003</c:v>
                </c:pt>
                <c:pt idx="310">
                  <c:v>222.26080999999994</c:v>
                </c:pt>
                <c:pt idx="311">
                  <c:v>221.20305999999994</c:v>
                </c:pt>
                <c:pt idx="312">
                  <c:v>239.29499000000007</c:v>
                </c:pt>
                <c:pt idx="313">
                  <c:v>240.70706999999996</c:v>
                </c:pt>
                <c:pt idx="314">
                  <c:v>237.3712899999999</c:v>
                </c:pt>
                <c:pt idx="315">
                  <c:v>224.99463000000006</c:v>
                </c:pt>
                <c:pt idx="316">
                  <c:v>225.31124999999986</c:v>
                </c:pt>
                <c:pt idx="317">
                  <c:v>228.46203000000006</c:v>
                </c:pt>
                <c:pt idx="318">
                  <c:v>228.52254999999988</c:v>
                </c:pt>
                <c:pt idx="319">
                  <c:v>233.23089999999993</c:v>
                </c:pt>
                <c:pt idx="320">
                  <c:v>240.62614999999991</c:v>
                </c:pt>
                <c:pt idx="321">
                  <c:v>238.75955999999996</c:v>
                </c:pt>
                <c:pt idx="322">
                  <c:v>236.42775999999989</c:v>
                </c:pt>
                <c:pt idx="323">
                  <c:v>231.35223000000005</c:v>
                </c:pt>
                <c:pt idx="324">
                  <c:v>211.69760000000005</c:v>
                </c:pt>
                <c:pt idx="325">
                  <c:v>211.12297999999998</c:v>
                </c:pt>
                <c:pt idx="326">
                  <c:v>210.72471999999996</c:v>
                </c:pt>
                <c:pt idx="327">
                  <c:v>212.15467000000001</c:v>
                </c:pt>
                <c:pt idx="328">
                  <c:v>211.85709999999989</c:v>
                </c:pt>
                <c:pt idx="329">
                  <c:v>209.87286999999998</c:v>
                </c:pt>
                <c:pt idx="330">
                  <c:v>209.70484999999999</c:v>
                </c:pt>
                <c:pt idx="331">
                  <c:v>211.57320000000007</c:v>
                </c:pt>
                <c:pt idx="332">
                  <c:v>215.31679999999986</c:v>
                </c:pt>
                <c:pt idx="333">
                  <c:v>219.04632000000007</c:v>
                </c:pt>
                <c:pt idx="334">
                  <c:v>218.52845999999988</c:v>
                </c:pt>
                <c:pt idx="335">
                  <c:v>218.24810000000002</c:v>
                </c:pt>
                <c:pt idx="336">
                  <c:v>215.57997999999984</c:v>
                </c:pt>
                <c:pt idx="337">
                  <c:v>212.39763999999994</c:v>
                </c:pt>
                <c:pt idx="338">
                  <c:v>210.67932000000005</c:v>
                </c:pt>
                <c:pt idx="339">
                  <c:v>210.20526000000004</c:v>
                </c:pt>
                <c:pt idx="340">
                  <c:v>219.14712000000003</c:v>
                </c:pt>
                <c:pt idx="341">
                  <c:v>229.89604</c:v>
                </c:pt>
                <c:pt idx="342">
                  <c:v>228.67801999999992</c:v>
                </c:pt>
                <c:pt idx="343">
                  <c:v>224.88395000000014</c:v>
                </c:pt>
                <c:pt idx="344">
                  <c:v>225.92805000000007</c:v>
                </c:pt>
                <c:pt idx="345">
                  <c:v>223.01770999999985</c:v>
                </c:pt>
                <c:pt idx="346">
                  <c:v>226.45000000000005</c:v>
                </c:pt>
                <c:pt idx="347">
                  <c:v>228.63474000000002</c:v>
                </c:pt>
                <c:pt idx="348">
                  <c:v>228.89980999999992</c:v>
                </c:pt>
                <c:pt idx="349">
                  <c:v>227.15884999999994</c:v>
                </c:pt>
                <c:pt idx="350">
                  <c:v>223.40149000000002</c:v>
                </c:pt>
                <c:pt idx="351">
                  <c:v>208.00570999999991</c:v>
                </c:pt>
                <c:pt idx="352">
                  <c:v>212.55256999999995</c:v>
                </c:pt>
                <c:pt idx="353">
                  <c:v>221.66453999999999</c:v>
                </c:pt>
                <c:pt idx="354">
                  <c:v>226.48924</c:v>
                </c:pt>
                <c:pt idx="355">
                  <c:v>227.47982999999999</c:v>
                </c:pt>
                <c:pt idx="356">
                  <c:v>227.36937000000009</c:v>
                </c:pt>
                <c:pt idx="357">
                  <c:v>216.16439999999992</c:v>
                </c:pt>
                <c:pt idx="358">
                  <c:v>211.41664999999998</c:v>
                </c:pt>
                <c:pt idx="359">
                  <c:v>212.89795000000007</c:v>
                </c:pt>
                <c:pt idx="360">
                  <c:v>214.95127000000005</c:v>
                </c:pt>
                <c:pt idx="361">
                  <c:v>213.18636000000001</c:v>
                </c:pt>
                <c:pt idx="362">
                  <c:v>208.52243999999996</c:v>
                </c:pt>
                <c:pt idx="363">
                  <c:v>208.61493000000002</c:v>
                </c:pt>
                <c:pt idx="364">
                  <c:v>217.49880000000002</c:v>
                </c:pt>
                <c:pt idx="365">
                  <c:v>223.31533999999994</c:v>
                </c:pt>
              </c:numCache>
            </c:numRef>
          </c:val>
          <c:smooth val="0"/>
        </c:ser>
        <c:dLbls>
          <c:showLegendKey val="0"/>
          <c:showVal val="0"/>
          <c:showCatName val="0"/>
          <c:showSerName val="0"/>
          <c:showPercent val="0"/>
          <c:showBubbleSize val="0"/>
        </c:dLbls>
        <c:marker val="1"/>
        <c:smooth val="0"/>
        <c:axId val="225586176"/>
        <c:axId val="225609216"/>
      </c:lineChart>
      <c:lineChart>
        <c:grouping val="standard"/>
        <c:varyColors val="0"/>
        <c:ser>
          <c:idx val="2"/>
          <c:order val="2"/>
          <c:tx>
            <c:v>2015 Actual Flow incl. Storage INJ/WD</c:v>
          </c:tx>
          <c:spPr>
            <a:ln w="19050">
              <a:solidFill>
                <a:sysClr val="windowText" lastClr="000000"/>
              </a:solidFill>
              <a:prstDash val="solid"/>
            </a:ln>
          </c:spPr>
          <c:marker>
            <c:symbol val="square"/>
            <c:size val="5"/>
            <c:spPr>
              <a:noFill/>
              <a:ln w="9525">
                <a:noFill/>
              </a:ln>
            </c:spPr>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BORDER'!$V$307:$V$672</c:f>
              <c:numCache>
                <c:formatCode>0.0</c:formatCode>
                <c:ptCount val="366"/>
                <c:pt idx="0">
                  <c:v>7.7253315759999959</c:v>
                </c:pt>
                <c:pt idx="1">
                  <c:v>7.5416000180000022</c:v>
                </c:pt>
                <c:pt idx="2">
                  <c:v>7.7390526859999973</c:v>
                </c:pt>
                <c:pt idx="3">
                  <c:v>7.8575096020000021</c:v>
                </c:pt>
                <c:pt idx="4">
                  <c:v>7.8611320879999971</c:v>
                </c:pt>
                <c:pt idx="5">
                  <c:v>7.7381786580000043</c:v>
                </c:pt>
                <c:pt idx="6">
                  <c:v>7.7041092159999982</c:v>
                </c:pt>
                <c:pt idx="7">
                  <c:v>7.3065341409999958</c:v>
                </c:pt>
                <c:pt idx="8">
                  <c:v>7.5138330380000014</c:v>
                </c:pt>
                <c:pt idx="9">
                  <c:v>7.6085362309999995</c:v>
                </c:pt>
                <c:pt idx="10">
                  <c:v>7.5849035869999986</c:v>
                </c:pt>
                <c:pt idx="11">
                  <c:v>7.7920344560000014</c:v>
                </c:pt>
                <c:pt idx="12">
                  <c:v>7.473148729</c:v>
                </c:pt>
                <c:pt idx="13">
                  <c:v>7.6499830199999996</c:v>
                </c:pt>
                <c:pt idx="14">
                  <c:v>7.6923514920000011</c:v>
                </c:pt>
                <c:pt idx="15">
                  <c:v>7.7504076369999986</c:v>
                </c:pt>
                <c:pt idx="16">
                  <c:v>7.896725431000001</c:v>
                </c:pt>
                <c:pt idx="17">
                  <c:v>7.8879667949999979</c:v>
                </c:pt>
                <c:pt idx="18">
                  <c:v>7.8990873539999988</c:v>
                </c:pt>
                <c:pt idx="19">
                  <c:v>7.7150610410000002</c:v>
                </c:pt>
                <c:pt idx="20">
                  <c:v>7.8710453869999988</c:v>
                </c:pt>
                <c:pt idx="21">
                  <c:v>7.8225135349999997</c:v>
                </c:pt>
                <c:pt idx="22">
                  <c:v>7.8493955439999965</c:v>
                </c:pt>
                <c:pt idx="23">
                  <c:v>7.8745644439999971</c:v>
                </c:pt>
                <c:pt idx="24">
                  <c:v>7.9208257999999976</c:v>
                </c:pt>
                <c:pt idx="25">
                  <c:v>7.9098958609999972</c:v>
                </c:pt>
                <c:pt idx="26">
                  <c:v>7.9125500680000025</c:v>
                </c:pt>
                <c:pt idx="27">
                  <c:v>7.9951142969999998</c:v>
                </c:pt>
                <c:pt idx="28">
                  <c:v>7.9612940729999995</c:v>
                </c:pt>
                <c:pt idx="29">
                  <c:v>7.9979743029999986</c:v>
                </c:pt>
                <c:pt idx="30">
                  <c:v>8.0655049679999955</c:v>
                </c:pt>
                <c:pt idx="31">
                  <c:v>8.0658664399999989</c:v>
                </c:pt>
                <c:pt idx="32">
                  <c:v>8.0220626699999986</c:v>
                </c:pt>
                <c:pt idx="33">
                  <c:v>7.8128113299999997</c:v>
                </c:pt>
                <c:pt idx="34">
                  <c:v>7.9608348199999988</c:v>
                </c:pt>
                <c:pt idx="35">
                  <c:v>7.9479962099999995</c:v>
                </c:pt>
                <c:pt idx="36">
                  <c:v>8.0062553299999983</c:v>
                </c:pt>
                <c:pt idx="37">
                  <c:v>8.0154968699999998</c:v>
                </c:pt>
                <c:pt idx="38">
                  <c:v>8.1079228600000004</c:v>
                </c:pt>
                <c:pt idx="39">
                  <c:v>8.1069556400000007</c:v>
                </c:pt>
                <c:pt idx="40">
                  <c:v>7.964371879999999</c:v>
                </c:pt>
                <c:pt idx="41">
                  <c:v>7.81773921</c:v>
                </c:pt>
                <c:pt idx="42">
                  <c:v>7.8607628500000004</c:v>
                </c:pt>
                <c:pt idx="43">
                  <c:v>7.8896347199999992</c:v>
                </c:pt>
                <c:pt idx="44">
                  <c:v>8.0352825199999991</c:v>
                </c:pt>
                <c:pt idx="45">
                  <c:v>8.0303016899999999</c:v>
                </c:pt>
                <c:pt idx="46">
                  <c:v>8.0533596499999991</c:v>
                </c:pt>
                <c:pt idx="47">
                  <c:v>7.7343853199999995</c:v>
                </c:pt>
                <c:pt idx="48">
                  <c:v>7.6405296799999993</c:v>
                </c:pt>
                <c:pt idx="49">
                  <c:v>7.6689885399999991</c:v>
                </c:pt>
                <c:pt idx="50">
                  <c:v>7.9148883399999992</c:v>
                </c:pt>
                <c:pt idx="51">
                  <c:v>8.0272305899999985</c:v>
                </c:pt>
                <c:pt idx="52">
                  <c:v>8.0669501499999985</c:v>
                </c:pt>
                <c:pt idx="53">
                  <c:v>7.9790707999999997</c:v>
                </c:pt>
                <c:pt idx="54">
                  <c:v>7.8922716299999989</c:v>
                </c:pt>
                <c:pt idx="55">
                  <c:v>7.89736189</c:v>
                </c:pt>
                <c:pt idx="56">
                  <c:v>7.8830230299999995</c:v>
                </c:pt>
                <c:pt idx="57">
                  <c:v>7.97055997</c:v>
                </c:pt>
                <c:pt idx="58">
                  <c:v>8.0468115000000004</c:v>
                </c:pt>
                <c:pt idx="59">
                  <c:v>8.0645921099999995</c:v>
                </c:pt>
                <c:pt idx="60">
                  <c:v>7.9467607099999995</c:v>
                </c:pt>
                <c:pt idx="61">
                  <c:v>8.0639249399999997</c:v>
                </c:pt>
                <c:pt idx="62">
                  <c:v>7.8171779399999997</c:v>
                </c:pt>
                <c:pt idx="63">
                  <c:v>7.6997207199999993</c:v>
                </c:pt>
                <c:pt idx="64">
                  <c:v>8.4014705999999997</c:v>
                </c:pt>
                <c:pt idx="65">
                  <c:v>8.4385956099999984</c:v>
                </c:pt>
                <c:pt idx="66">
                  <c:v>8.4174897399999988</c:v>
                </c:pt>
                <c:pt idx="67">
                  <c:v>8.4223717299999983</c:v>
                </c:pt>
                <c:pt idx="68">
                  <c:v>8.4613994100000003</c:v>
                </c:pt>
                <c:pt idx="69">
                  <c:v>8.4073268699999986</c:v>
                </c:pt>
                <c:pt idx="70">
                  <c:v>8.3643667699999984</c:v>
                </c:pt>
                <c:pt idx="71">
                  <c:v>8.3913712700000005</c:v>
                </c:pt>
                <c:pt idx="72">
                  <c:v>8.2686155199999991</c:v>
                </c:pt>
                <c:pt idx="73">
                  <c:v>8.0811760499999998</c:v>
                </c:pt>
                <c:pt idx="74">
                  <c:v>7.4978894399999989</c:v>
                </c:pt>
                <c:pt idx="75">
                  <c:v>7.1664577400000002</c:v>
                </c:pt>
                <c:pt idx="76">
                  <c:v>7.1191063199999993</c:v>
                </c:pt>
                <c:pt idx="77">
                  <c:v>7.1731647399999998</c:v>
                </c:pt>
                <c:pt idx="78">
                  <c:v>7.3025568899999991</c:v>
                </c:pt>
                <c:pt idx="79">
                  <c:v>7.2464334199999998</c:v>
                </c:pt>
                <c:pt idx="80">
                  <c:v>7.20344155</c:v>
                </c:pt>
                <c:pt idx="81">
                  <c:v>7.3726662200000002</c:v>
                </c:pt>
                <c:pt idx="82">
                  <c:v>7.4654205000000005</c:v>
                </c:pt>
                <c:pt idx="83">
                  <c:v>7.7171165599999982</c:v>
                </c:pt>
                <c:pt idx="84">
                  <c:v>7.7429526299999996</c:v>
                </c:pt>
                <c:pt idx="85">
                  <c:v>7.6062604399999989</c:v>
                </c:pt>
                <c:pt idx="86">
                  <c:v>7.7350983799999984</c:v>
                </c:pt>
                <c:pt idx="87">
                  <c:v>7.833306509999999</c:v>
                </c:pt>
                <c:pt idx="88">
                  <c:v>7.8744627799999991</c:v>
                </c:pt>
                <c:pt idx="89">
                  <c:v>7.7401533399999991</c:v>
                </c:pt>
                <c:pt idx="90">
                  <c:v>7.6427359299999997</c:v>
                </c:pt>
                <c:pt idx="91">
                  <c:v>7.784468959999999</c:v>
                </c:pt>
                <c:pt idx="92">
                  <c:v>7.7893297699999993</c:v>
                </c:pt>
                <c:pt idx="93">
                  <c:v>7.8166060799999997</c:v>
                </c:pt>
                <c:pt idx="94">
                  <c:v>7.8290987499999991</c:v>
                </c:pt>
                <c:pt idx="95">
                  <c:v>7.8904713299999996</c:v>
                </c:pt>
                <c:pt idx="96">
                  <c:v>7.9156614099999993</c:v>
                </c:pt>
                <c:pt idx="97">
                  <c:v>8.0465573399999997</c:v>
                </c:pt>
                <c:pt idx="98">
                  <c:v>8.0096335399999994</c:v>
                </c:pt>
                <c:pt idx="99">
                  <c:v>7.9059715600000002</c:v>
                </c:pt>
                <c:pt idx="100">
                  <c:v>8.0106854799999994</c:v>
                </c:pt>
                <c:pt idx="101">
                  <c:v>8.0545068999999998</c:v>
                </c:pt>
                <c:pt idx="102">
                  <c:v>7.997553879999999</c:v>
                </c:pt>
                <c:pt idx="103">
                  <c:v>7.9539371999999995</c:v>
                </c:pt>
                <c:pt idx="104">
                  <c:v>7.9889936299999995</c:v>
                </c:pt>
                <c:pt idx="105">
                  <c:v>8.1281709400000004</c:v>
                </c:pt>
                <c:pt idx="106">
                  <c:v>8.3552982</c:v>
                </c:pt>
                <c:pt idx="107">
                  <c:v>8.1199460400000003</c:v>
                </c:pt>
                <c:pt idx="108">
                  <c:v>8.1308325599999982</c:v>
                </c:pt>
                <c:pt idx="109">
                  <c:v>8.077631929999999</c:v>
                </c:pt>
                <c:pt idx="110">
                  <c:v>8.0370757600000005</c:v>
                </c:pt>
                <c:pt idx="111">
                  <c:v>7.8907043099999994</c:v>
                </c:pt>
                <c:pt idx="112">
                  <c:v>7.956394079999999</c:v>
                </c:pt>
                <c:pt idx="113">
                  <c:v>7.9790143199999992</c:v>
                </c:pt>
                <c:pt idx="114">
                  <c:v>8.0893126999999989</c:v>
                </c:pt>
                <c:pt idx="115">
                  <c:v>8.0492754399999988</c:v>
                </c:pt>
                <c:pt idx="116">
                  <c:v>7.9929048699999994</c:v>
                </c:pt>
                <c:pt idx="117">
                  <c:v>7.9961877699999997</c:v>
                </c:pt>
                <c:pt idx="118">
                  <c:v>8.1436146899999997</c:v>
                </c:pt>
                <c:pt idx="119">
                  <c:v>8.1987391699999996</c:v>
                </c:pt>
                <c:pt idx="120">
                  <c:v>7.9442473499999986</c:v>
                </c:pt>
                <c:pt idx="121">
                  <c:v>7.8794118399999986</c:v>
                </c:pt>
                <c:pt idx="122">
                  <c:v>8.0432850299999998</c:v>
                </c:pt>
                <c:pt idx="123">
                  <c:v>8.0588911599999999</c:v>
                </c:pt>
                <c:pt idx="124">
                  <c:v>8.0478034300000001</c:v>
                </c:pt>
                <c:pt idx="125">
                  <c:v>7.9491787599999997</c:v>
                </c:pt>
                <c:pt idx="126">
                  <c:v>8.0551564199999994</c:v>
                </c:pt>
                <c:pt idx="127">
                  <c:v>8.0267434499999997</c:v>
                </c:pt>
                <c:pt idx="128">
                  <c:v>7.9721202299999998</c:v>
                </c:pt>
                <c:pt idx="129">
                  <c:v>8.0503344400000003</c:v>
                </c:pt>
                <c:pt idx="130">
                  <c:v>8.1288451699999982</c:v>
                </c:pt>
                <c:pt idx="131">
                  <c:v>8.0689728399999989</c:v>
                </c:pt>
                <c:pt idx="132">
                  <c:v>8.1365405699999993</c:v>
                </c:pt>
                <c:pt idx="133">
                  <c:v>8.3137253900000001</c:v>
                </c:pt>
                <c:pt idx="134">
                  <c:v>8.3756592399999992</c:v>
                </c:pt>
                <c:pt idx="135">
                  <c:v>8.2788066299999983</c:v>
                </c:pt>
                <c:pt idx="136">
                  <c:v>8.3321449299999983</c:v>
                </c:pt>
                <c:pt idx="137">
                  <c:v>8.291772319999998</c:v>
                </c:pt>
                <c:pt idx="138">
                  <c:v>8.3010103299999987</c:v>
                </c:pt>
                <c:pt idx="139">
                  <c:v>8.3720480500000001</c:v>
                </c:pt>
                <c:pt idx="140">
                  <c:v>8.4509294299999986</c:v>
                </c:pt>
                <c:pt idx="141">
                  <c:v>8.5708294099999982</c:v>
                </c:pt>
                <c:pt idx="142">
                  <c:v>8.6047385899999984</c:v>
                </c:pt>
                <c:pt idx="143">
                  <c:v>8.4775350399999994</c:v>
                </c:pt>
                <c:pt idx="144">
                  <c:v>8.7700379000000002</c:v>
                </c:pt>
                <c:pt idx="145">
                  <c:v>8.534562189999999</c:v>
                </c:pt>
                <c:pt idx="146">
                  <c:v>8.0843989399999998</c:v>
                </c:pt>
                <c:pt idx="147">
                  <c:v>7.845259089999999</c:v>
                </c:pt>
                <c:pt idx="148">
                  <c:v>7.9837551099999988</c:v>
                </c:pt>
                <c:pt idx="149">
                  <c:v>8.0549728599999995</c:v>
                </c:pt>
                <c:pt idx="150">
                  <c:v>8.2236574399999984</c:v>
                </c:pt>
                <c:pt idx="151">
                  <c:v>8.1786605299999984</c:v>
                </c:pt>
                <c:pt idx="152">
                  <c:v>8.0311559499999987</c:v>
                </c:pt>
                <c:pt idx="153">
                  <c:v>8.295150529999999</c:v>
                </c:pt>
                <c:pt idx="154">
                  <c:v>8.258127889999999</c:v>
                </c:pt>
                <c:pt idx="155">
                  <c:v>8.3464661400000004</c:v>
                </c:pt>
                <c:pt idx="156">
                  <c:v>8.4148704799999994</c:v>
                </c:pt>
                <c:pt idx="157">
                  <c:v>8.6420118600000002</c:v>
                </c:pt>
                <c:pt idx="158">
                  <c:v>8.65799217</c:v>
                </c:pt>
                <c:pt idx="159">
                  <c:v>8.6155615700000006</c:v>
                </c:pt>
                <c:pt idx="160">
                  <c:v>8.6830375199999992</c:v>
                </c:pt>
                <c:pt idx="161">
                  <c:v>8.6076755499999997</c:v>
                </c:pt>
                <c:pt idx="162">
                  <c:v>8.8119319399999991</c:v>
                </c:pt>
                <c:pt idx="163">
                  <c:v>8.9048203600000004</c:v>
                </c:pt>
                <c:pt idx="164">
                  <c:v>8.8508501899999992</c:v>
                </c:pt>
                <c:pt idx="165">
                  <c:v>8.8977356499999996</c:v>
                </c:pt>
                <c:pt idx="184">
                  <c:v>0</c:v>
                </c:pt>
              </c:numCache>
            </c:numRef>
          </c:val>
          <c:smooth val="0"/>
        </c:ser>
        <c:dLbls>
          <c:showLegendKey val="0"/>
          <c:showVal val="0"/>
          <c:showCatName val="0"/>
          <c:showSerName val="0"/>
          <c:showPercent val="0"/>
          <c:showBubbleSize val="0"/>
        </c:dLbls>
        <c:marker val="1"/>
        <c:smooth val="0"/>
        <c:axId val="225707904"/>
        <c:axId val="225611136"/>
      </c:lineChart>
      <c:catAx>
        <c:axId val="225586176"/>
        <c:scaling>
          <c:orientation val="minMax"/>
        </c:scaling>
        <c:delete val="0"/>
        <c:axPos val="b"/>
        <c:numFmt formatCode="mmm\-yy" sourceLinked="0"/>
        <c:majorTickMark val="in"/>
        <c:minorTickMark val="none"/>
        <c:tickLblPos val="nextTo"/>
        <c:spPr>
          <a:ln w="12700">
            <a:solidFill>
              <a:sysClr val="windowText" lastClr="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25609216"/>
        <c:crosses val="autoZero"/>
        <c:auto val="0"/>
        <c:lblAlgn val="ctr"/>
        <c:lblOffset val="100"/>
        <c:tickLblSkip val="30"/>
        <c:tickMarkSkip val="30"/>
        <c:noMultiLvlLbl val="0"/>
      </c:catAx>
      <c:valAx>
        <c:axId val="225609216"/>
        <c:scaling>
          <c:orientation val="minMax"/>
          <c:max val="300"/>
          <c:min val="150"/>
        </c:scaling>
        <c:delete val="0"/>
        <c:axPos val="l"/>
        <c:title>
          <c:tx>
            <c:rich>
              <a:bodyPr rot="-5400000" vert="horz"/>
              <a:lstStyle/>
              <a:p>
                <a:pPr>
                  <a:defRPr sz="1000" b="1"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USJR Receipt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t>
                </a:r>
              </a:p>
            </c:rich>
          </c:tx>
          <c:layout>
            <c:manualLayout>
              <c:xMode val="edge"/>
              <c:yMode val="edge"/>
              <c:x val="1.2170385395537525E-2"/>
              <c:y val="0.30406879676006648"/>
            </c:manualLayout>
          </c:layout>
          <c:overlay val="0"/>
          <c:spPr>
            <a:solidFill>
              <a:srgbClr val="FFFFFF"/>
            </a:solid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25586176"/>
        <c:crosses val="autoZero"/>
        <c:crossBetween val="midCat"/>
        <c:majorUnit val="10"/>
        <c:minorUnit val="5"/>
      </c:valAx>
      <c:valAx>
        <c:axId val="225611136"/>
        <c:scaling>
          <c:orientation val="minMax"/>
          <c:max val="10.59"/>
          <c:min val="5.2949999999999999"/>
        </c:scaling>
        <c:delete val="0"/>
        <c:axPos val="r"/>
        <c:title>
          <c:tx>
            <c:rich>
              <a:bodyPr rot="-5400000" vert="horz" anchor="t" anchorCtr="0"/>
              <a:lstStyle/>
              <a:p>
                <a:pPr>
                  <a:defRPr sz="1400" b="1">
                    <a:latin typeface="Arial" panose="020B0604020202020204" pitchFamily="34" charset="0"/>
                    <a:cs typeface="Arial" panose="020B0604020202020204" pitchFamily="34" charset="0"/>
                  </a:defRPr>
                </a:pPr>
                <a:r>
                  <a:rPr lang="en-US" sz="1400" b="1">
                    <a:latin typeface="Arial" panose="020B0604020202020204" pitchFamily="34" charset="0"/>
                    <a:cs typeface="Arial" panose="020B0604020202020204" pitchFamily="34" charset="0"/>
                  </a:rPr>
                  <a:t>USJR Receipt Flow (Bcfd)</a:t>
                </a:r>
              </a:p>
            </c:rich>
          </c:tx>
          <c:layout>
            <c:manualLayout>
              <c:xMode val="edge"/>
              <c:yMode val="edge"/>
              <c:x val="0.96035829699786512"/>
              <c:y val="0.33610119609519895"/>
            </c:manualLayout>
          </c:layout>
          <c:overlay val="0"/>
        </c:title>
        <c:numFmt formatCode="0.0" sourceLinked="1"/>
        <c:majorTickMark val="out"/>
        <c:minorTickMark val="in"/>
        <c:tickLblPos val="nextTo"/>
        <c:txPr>
          <a:bodyPr/>
          <a:lstStyle/>
          <a:p>
            <a:pPr>
              <a:defRPr sz="1200" b="1">
                <a:latin typeface="Arial" panose="020B0604020202020204" pitchFamily="34" charset="0"/>
                <a:cs typeface="Arial" panose="020B0604020202020204" pitchFamily="34" charset="0"/>
              </a:defRPr>
            </a:pPr>
            <a:endParaRPr lang="en-US"/>
          </a:p>
        </c:txPr>
        <c:crossAx val="225707904"/>
        <c:crosses val="max"/>
        <c:crossBetween val="between"/>
        <c:majorUnit val="0.35300000000000004"/>
        <c:minorUnit val="0.17650000000000002"/>
      </c:valAx>
      <c:dateAx>
        <c:axId val="225707904"/>
        <c:scaling>
          <c:orientation val="minMax"/>
        </c:scaling>
        <c:delete val="1"/>
        <c:axPos val="b"/>
        <c:numFmt formatCode="mmm\-yy" sourceLinked="1"/>
        <c:majorTickMark val="out"/>
        <c:minorTickMark val="none"/>
        <c:tickLblPos val="nextTo"/>
        <c:crossAx val="225611136"/>
        <c:crosses val="autoZero"/>
        <c:auto val="1"/>
        <c:lblOffset val="100"/>
        <c:baseTimeUnit val="days"/>
      </c:dateAx>
      <c:spPr>
        <a:noFill/>
        <a:ln w="25400">
          <a:noFill/>
        </a:ln>
      </c:spPr>
    </c:plotArea>
    <c:legend>
      <c:legendPos val="r"/>
      <c:legendEntry>
        <c:idx val="0"/>
        <c:txPr>
          <a:bodyPr/>
          <a:lstStyle/>
          <a:p>
            <a:pPr>
              <a:defRPr sz="800" b="1" i="0" u="none" strike="noStrike" baseline="0">
                <a:solidFill>
                  <a:srgbClr val="000000"/>
                </a:solidFill>
                <a:latin typeface="Arial"/>
                <a:ea typeface="Arial"/>
                <a:cs typeface="Arial"/>
              </a:defRPr>
            </a:pPr>
            <a:endParaRPr lang="en-US"/>
          </a:p>
        </c:txPr>
      </c:legendEntry>
      <c:legendEntry>
        <c:idx val="1"/>
        <c:txPr>
          <a:bodyPr/>
          <a:lstStyle/>
          <a:p>
            <a:pPr>
              <a:defRPr sz="800" b="1" i="0" u="none" strike="noStrike" baseline="0">
                <a:solidFill>
                  <a:srgbClr val="000000"/>
                </a:solidFill>
                <a:latin typeface="Arial"/>
                <a:ea typeface="Arial"/>
                <a:cs typeface="Arial"/>
              </a:defRPr>
            </a:pPr>
            <a:endParaRPr lang="en-US"/>
          </a:p>
        </c:txPr>
      </c:legendEntry>
      <c:legendEntry>
        <c:idx val="2"/>
        <c:txPr>
          <a:bodyPr/>
          <a:lstStyle/>
          <a:p>
            <a:pPr>
              <a:defRPr sz="800" b="1" i="0" u="none" strike="noStrike" baseline="0">
                <a:solidFill>
                  <a:srgbClr val="000000"/>
                </a:solidFill>
                <a:latin typeface="Arial"/>
                <a:ea typeface="Arial"/>
                <a:cs typeface="Arial"/>
              </a:defRPr>
            </a:pPr>
            <a:endParaRPr lang="en-US"/>
          </a:p>
        </c:txPr>
      </c:legendEntry>
      <c:layout>
        <c:manualLayout>
          <c:xMode val="edge"/>
          <c:yMode val="edge"/>
          <c:x val="9.5941927137403973E-2"/>
          <c:y val="0.88490476772208837"/>
          <c:w val="0.80538701932035373"/>
          <c:h val="4.9909751380087387E-2"/>
        </c:manualLayout>
      </c:layout>
      <c:overlay val="0"/>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079109018765024E-2"/>
          <c:y val="0.14613462456826184"/>
          <c:w val="0.82860040567951321"/>
          <c:h val="0.79830777147214849"/>
        </c:manualLayout>
      </c:layout>
      <c:areaChart>
        <c:grouping val="standard"/>
        <c:varyColors val="0"/>
        <c:ser>
          <c:idx val="0"/>
          <c:order val="1"/>
          <c:tx>
            <c:v>Operational Capability</c:v>
          </c:tx>
          <c:spPr>
            <a:solidFill>
              <a:srgbClr val="1F497D">
                <a:lumMod val="40000"/>
                <a:lumOff val="60000"/>
              </a:srgbClr>
            </a:solidFill>
            <a:ln w="12700">
              <a:solidFill>
                <a:srgbClr val="0000FF"/>
              </a:solidFill>
              <a:prstDash val="solid"/>
            </a:ln>
            <a:effectLst>
              <a:outerShdw dist="35921" dir="2700000" algn="br">
                <a:srgbClr val="000000"/>
              </a:outerShdw>
            </a:effectLst>
          </c:spP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BORDER'!$AC$307:$AC$672</c:f>
              <c:numCache>
                <c:formatCode>0.0</c:formatCode>
                <c:ptCount val="366"/>
                <c:pt idx="0">
                  <c:v>58.67</c:v>
                </c:pt>
                <c:pt idx="1">
                  <c:v>58.67</c:v>
                </c:pt>
                <c:pt idx="2">
                  <c:v>58.67</c:v>
                </c:pt>
                <c:pt idx="3">
                  <c:v>58.67</c:v>
                </c:pt>
                <c:pt idx="4">
                  <c:v>58.67</c:v>
                </c:pt>
                <c:pt idx="5">
                  <c:v>53</c:v>
                </c:pt>
                <c:pt idx="6">
                  <c:v>53</c:v>
                </c:pt>
                <c:pt idx="7">
                  <c:v>53</c:v>
                </c:pt>
                <c:pt idx="8">
                  <c:v>53</c:v>
                </c:pt>
                <c:pt idx="9">
                  <c:v>53</c:v>
                </c:pt>
                <c:pt idx="10">
                  <c:v>58.67</c:v>
                </c:pt>
                <c:pt idx="11">
                  <c:v>58.67</c:v>
                </c:pt>
                <c:pt idx="12">
                  <c:v>58.67</c:v>
                </c:pt>
                <c:pt idx="13">
                  <c:v>58.67</c:v>
                </c:pt>
                <c:pt idx="14">
                  <c:v>58.67</c:v>
                </c:pt>
                <c:pt idx="15">
                  <c:v>58.67</c:v>
                </c:pt>
                <c:pt idx="16">
                  <c:v>58.67</c:v>
                </c:pt>
                <c:pt idx="17">
                  <c:v>58.67</c:v>
                </c:pt>
                <c:pt idx="18">
                  <c:v>58.67</c:v>
                </c:pt>
                <c:pt idx="19">
                  <c:v>58.67</c:v>
                </c:pt>
                <c:pt idx="20">
                  <c:v>58.67</c:v>
                </c:pt>
                <c:pt idx="21">
                  <c:v>58.67</c:v>
                </c:pt>
                <c:pt idx="22">
                  <c:v>58.67</c:v>
                </c:pt>
                <c:pt idx="23">
                  <c:v>58.67</c:v>
                </c:pt>
                <c:pt idx="24">
                  <c:v>58.67</c:v>
                </c:pt>
                <c:pt idx="25">
                  <c:v>58.67</c:v>
                </c:pt>
                <c:pt idx="26">
                  <c:v>58.67</c:v>
                </c:pt>
                <c:pt idx="27">
                  <c:v>58.67</c:v>
                </c:pt>
                <c:pt idx="28">
                  <c:v>58.67</c:v>
                </c:pt>
                <c:pt idx="29">
                  <c:v>58.67</c:v>
                </c:pt>
                <c:pt idx="30">
                  <c:v>58.67</c:v>
                </c:pt>
                <c:pt idx="31">
                  <c:v>58.493000000000002</c:v>
                </c:pt>
                <c:pt idx="32">
                  <c:v>58.493000000000002</c:v>
                </c:pt>
                <c:pt idx="33">
                  <c:v>58.493000000000002</c:v>
                </c:pt>
                <c:pt idx="34">
                  <c:v>58.493000000000002</c:v>
                </c:pt>
                <c:pt idx="35">
                  <c:v>58.493000000000002</c:v>
                </c:pt>
                <c:pt idx="36">
                  <c:v>58.493000000000002</c:v>
                </c:pt>
                <c:pt idx="37">
                  <c:v>58.493000000000002</c:v>
                </c:pt>
                <c:pt idx="38">
                  <c:v>58.493000000000002</c:v>
                </c:pt>
                <c:pt idx="39">
                  <c:v>58.493000000000002</c:v>
                </c:pt>
                <c:pt idx="40">
                  <c:v>58.493000000000002</c:v>
                </c:pt>
                <c:pt idx="41">
                  <c:v>58.493000000000002</c:v>
                </c:pt>
                <c:pt idx="42">
                  <c:v>58.493000000000002</c:v>
                </c:pt>
                <c:pt idx="43">
                  <c:v>58.493000000000002</c:v>
                </c:pt>
                <c:pt idx="44">
                  <c:v>58.493000000000002</c:v>
                </c:pt>
                <c:pt idx="45">
                  <c:v>58.493000000000002</c:v>
                </c:pt>
                <c:pt idx="46">
                  <c:v>58.493000000000002</c:v>
                </c:pt>
                <c:pt idx="47">
                  <c:v>58.493000000000002</c:v>
                </c:pt>
                <c:pt idx="48">
                  <c:v>58.493000000000002</c:v>
                </c:pt>
                <c:pt idx="49">
                  <c:v>58.493000000000002</c:v>
                </c:pt>
                <c:pt idx="50">
                  <c:v>58.493000000000002</c:v>
                </c:pt>
                <c:pt idx="51">
                  <c:v>58.493000000000002</c:v>
                </c:pt>
                <c:pt idx="52">
                  <c:v>58.493000000000002</c:v>
                </c:pt>
                <c:pt idx="53">
                  <c:v>58.493000000000002</c:v>
                </c:pt>
                <c:pt idx="54">
                  <c:v>58.493000000000002</c:v>
                </c:pt>
                <c:pt idx="55">
                  <c:v>58.493000000000002</c:v>
                </c:pt>
                <c:pt idx="56">
                  <c:v>58.493000000000002</c:v>
                </c:pt>
                <c:pt idx="57">
                  <c:v>58.493000000000002</c:v>
                </c:pt>
                <c:pt idx="58">
                  <c:v>58.493000000000002</c:v>
                </c:pt>
                <c:pt idx="59">
                  <c:v>58.493000000000002</c:v>
                </c:pt>
                <c:pt idx="60">
                  <c:v>58.493000000000002</c:v>
                </c:pt>
                <c:pt idx="61">
                  <c:v>58.493000000000002</c:v>
                </c:pt>
                <c:pt idx="62">
                  <c:v>58.585000000000001</c:v>
                </c:pt>
                <c:pt idx="63">
                  <c:v>58.585000000000001</c:v>
                </c:pt>
                <c:pt idx="64">
                  <c:v>58.585000000000001</c:v>
                </c:pt>
                <c:pt idx="65">
                  <c:v>58.585000000000001</c:v>
                </c:pt>
                <c:pt idx="66">
                  <c:v>58.585000000000001</c:v>
                </c:pt>
                <c:pt idx="67">
                  <c:v>58.585000000000001</c:v>
                </c:pt>
                <c:pt idx="68">
                  <c:v>58.585000000000001</c:v>
                </c:pt>
                <c:pt idx="69">
                  <c:v>58.585000000000001</c:v>
                </c:pt>
                <c:pt idx="70">
                  <c:v>58.585000000000001</c:v>
                </c:pt>
                <c:pt idx="71">
                  <c:v>59.6</c:v>
                </c:pt>
                <c:pt idx="72">
                  <c:v>59.6</c:v>
                </c:pt>
                <c:pt idx="73">
                  <c:v>59.6</c:v>
                </c:pt>
                <c:pt idx="74">
                  <c:v>59.6</c:v>
                </c:pt>
                <c:pt idx="75">
                  <c:v>55</c:v>
                </c:pt>
                <c:pt idx="76">
                  <c:v>55</c:v>
                </c:pt>
                <c:pt idx="77">
                  <c:v>55</c:v>
                </c:pt>
                <c:pt idx="78">
                  <c:v>55</c:v>
                </c:pt>
                <c:pt idx="79">
                  <c:v>55</c:v>
                </c:pt>
                <c:pt idx="80">
                  <c:v>56</c:v>
                </c:pt>
                <c:pt idx="81">
                  <c:v>56</c:v>
                </c:pt>
                <c:pt idx="82">
                  <c:v>56</c:v>
                </c:pt>
                <c:pt idx="83">
                  <c:v>56</c:v>
                </c:pt>
                <c:pt idx="84">
                  <c:v>59.6</c:v>
                </c:pt>
                <c:pt idx="85">
                  <c:v>59.6</c:v>
                </c:pt>
                <c:pt idx="86">
                  <c:v>59.6</c:v>
                </c:pt>
                <c:pt idx="87">
                  <c:v>59.6</c:v>
                </c:pt>
                <c:pt idx="88">
                  <c:v>59.6</c:v>
                </c:pt>
                <c:pt idx="89">
                  <c:v>59.6</c:v>
                </c:pt>
                <c:pt idx="90">
                  <c:v>59.6</c:v>
                </c:pt>
                <c:pt idx="91">
                  <c:v>59.6</c:v>
                </c:pt>
                <c:pt idx="92">
                  <c:v>61.2</c:v>
                </c:pt>
                <c:pt idx="93">
                  <c:v>61.2</c:v>
                </c:pt>
                <c:pt idx="94">
                  <c:v>61.2</c:v>
                </c:pt>
                <c:pt idx="95">
                  <c:v>61.2</c:v>
                </c:pt>
                <c:pt idx="96">
                  <c:v>59.9</c:v>
                </c:pt>
                <c:pt idx="97">
                  <c:v>59.9</c:v>
                </c:pt>
                <c:pt idx="98">
                  <c:v>59.9</c:v>
                </c:pt>
                <c:pt idx="99">
                  <c:v>59.9</c:v>
                </c:pt>
                <c:pt idx="100">
                  <c:v>59.9</c:v>
                </c:pt>
                <c:pt idx="101">
                  <c:v>61.2</c:v>
                </c:pt>
                <c:pt idx="102">
                  <c:v>61.2</c:v>
                </c:pt>
                <c:pt idx="103">
                  <c:v>61.2</c:v>
                </c:pt>
                <c:pt idx="104">
                  <c:v>61.2</c:v>
                </c:pt>
                <c:pt idx="105">
                  <c:v>61.2</c:v>
                </c:pt>
                <c:pt idx="106">
                  <c:v>61.2</c:v>
                </c:pt>
                <c:pt idx="107">
                  <c:v>61.2</c:v>
                </c:pt>
                <c:pt idx="108">
                  <c:v>61.2</c:v>
                </c:pt>
                <c:pt idx="109">
                  <c:v>61.2</c:v>
                </c:pt>
                <c:pt idx="110">
                  <c:v>59.7</c:v>
                </c:pt>
                <c:pt idx="111">
                  <c:v>59.7</c:v>
                </c:pt>
                <c:pt idx="112">
                  <c:v>59.7</c:v>
                </c:pt>
                <c:pt idx="113">
                  <c:v>59.9</c:v>
                </c:pt>
                <c:pt idx="114">
                  <c:v>59.9</c:v>
                </c:pt>
                <c:pt idx="115">
                  <c:v>61.2</c:v>
                </c:pt>
                <c:pt idx="116">
                  <c:v>61.2</c:v>
                </c:pt>
                <c:pt idx="117">
                  <c:v>61.2</c:v>
                </c:pt>
                <c:pt idx="118">
                  <c:v>61.2</c:v>
                </c:pt>
                <c:pt idx="119">
                  <c:v>61.2</c:v>
                </c:pt>
                <c:pt idx="120">
                  <c:v>61.2</c:v>
                </c:pt>
                <c:pt idx="121">
                  <c:v>61.2</c:v>
                </c:pt>
                <c:pt idx="122">
                  <c:v>61.2</c:v>
                </c:pt>
                <c:pt idx="123">
                  <c:v>66.3</c:v>
                </c:pt>
                <c:pt idx="124">
                  <c:v>66.3</c:v>
                </c:pt>
                <c:pt idx="125">
                  <c:v>66.3</c:v>
                </c:pt>
                <c:pt idx="126">
                  <c:v>66.3</c:v>
                </c:pt>
                <c:pt idx="127">
                  <c:v>66.3</c:v>
                </c:pt>
                <c:pt idx="128">
                  <c:v>66.3</c:v>
                </c:pt>
                <c:pt idx="129">
                  <c:v>66.3</c:v>
                </c:pt>
                <c:pt idx="130">
                  <c:v>66.3</c:v>
                </c:pt>
                <c:pt idx="131">
                  <c:v>66.3</c:v>
                </c:pt>
                <c:pt idx="132">
                  <c:v>66.3</c:v>
                </c:pt>
                <c:pt idx="133">
                  <c:v>66.3</c:v>
                </c:pt>
                <c:pt idx="134">
                  <c:v>66.3</c:v>
                </c:pt>
                <c:pt idx="135">
                  <c:v>66.3</c:v>
                </c:pt>
                <c:pt idx="136">
                  <c:v>66.3</c:v>
                </c:pt>
                <c:pt idx="137">
                  <c:v>66.3</c:v>
                </c:pt>
                <c:pt idx="138">
                  <c:v>66.3</c:v>
                </c:pt>
                <c:pt idx="139">
                  <c:v>66.3</c:v>
                </c:pt>
                <c:pt idx="140">
                  <c:v>66.3</c:v>
                </c:pt>
                <c:pt idx="141">
                  <c:v>66.3</c:v>
                </c:pt>
                <c:pt idx="142">
                  <c:v>68.900000000000006</c:v>
                </c:pt>
                <c:pt idx="143">
                  <c:v>68.900000000000006</c:v>
                </c:pt>
                <c:pt idx="144">
                  <c:v>68.900000000000006</c:v>
                </c:pt>
                <c:pt idx="145">
                  <c:v>68.900000000000006</c:v>
                </c:pt>
                <c:pt idx="146">
                  <c:v>68.900000000000006</c:v>
                </c:pt>
                <c:pt idx="147">
                  <c:v>68.900000000000006</c:v>
                </c:pt>
                <c:pt idx="148">
                  <c:v>68.900000000000006</c:v>
                </c:pt>
                <c:pt idx="149">
                  <c:v>68.900000000000006</c:v>
                </c:pt>
                <c:pt idx="150">
                  <c:v>69.599999999999994</c:v>
                </c:pt>
                <c:pt idx="151">
                  <c:v>69.599999999999994</c:v>
                </c:pt>
                <c:pt idx="152">
                  <c:v>69.599999999999994</c:v>
                </c:pt>
                <c:pt idx="153">
                  <c:v>69</c:v>
                </c:pt>
                <c:pt idx="154">
                  <c:v>69</c:v>
                </c:pt>
                <c:pt idx="155">
                  <c:v>69</c:v>
                </c:pt>
                <c:pt idx="156">
                  <c:v>69</c:v>
                </c:pt>
                <c:pt idx="157">
                  <c:v>69</c:v>
                </c:pt>
                <c:pt idx="158">
                  <c:v>66.739999999999995</c:v>
                </c:pt>
                <c:pt idx="159">
                  <c:v>66.739999999999995</c:v>
                </c:pt>
                <c:pt idx="160">
                  <c:v>66.739999999999995</c:v>
                </c:pt>
                <c:pt idx="161">
                  <c:v>66.739999999999995</c:v>
                </c:pt>
                <c:pt idx="162">
                  <c:v>66.739999999999995</c:v>
                </c:pt>
                <c:pt idx="163">
                  <c:v>66.739999999999995</c:v>
                </c:pt>
                <c:pt idx="164">
                  <c:v>69</c:v>
                </c:pt>
                <c:pt idx="165">
                  <c:v>69</c:v>
                </c:pt>
                <c:pt idx="166">
                  <c:v>69</c:v>
                </c:pt>
                <c:pt idx="167">
                  <c:v>67.099999999999994</c:v>
                </c:pt>
                <c:pt idx="168">
                  <c:v>67.099999999999994</c:v>
                </c:pt>
                <c:pt idx="169">
                  <c:v>67.099999999999994</c:v>
                </c:pt>
                <c:pt idx="170">
                  <c:v>67.099999999999994</c:v>
                </c:pt>
                <c:pt idx="171">
                  <c:v>67.099999999999994</c:v>
                </c:pt>
                <c:pt idx="172">
                  <c:v>67.099999999999994</c:v>
                </c:pt>
                <c:pt idx="173">
                  <c:v>67.099999999999994</c:v>
                </c:pt>
                <c:pt idx="174">
                  <c:v>67.099999999999994</c:v>
                </c:pt>
                <c:pt idx="175">
                  <c:v>67.099999999999994</c:v>
                </c:pt>
                <c:pt idx="176">
                  <c:v>67.099999999999994</c:v>
                </c:pt>
                <c:pt idx="177">
                  <c:v>67.099999999999994</c:v>
                </c:pt>
                <c:pt idx="178">
                  <c:v>67.099999999999994</c:v>
                </c:pt>
                <c:pt idx="179">
                  <c:v>67.099999999999994</c:v>
                </c:pt>
                <c:pt idx="180">
                  <c:v>67.099999999999994</c:v>
                </c:pt>
                <c:pt idx="181">
                  <c:v>67.099999999999994</c:v>
                </c:pt>
                <c:pt idx="182">
                  <c:v>67.099999999999994</c:v>
                </c:pt>
                <c:pt idx="183">
                  <c:v>67.099999999999994</c:v>
                </c:pt>
                <c:pt idx="184">
                  <c:v>69.5</c:v>
                </c:pt>
                <c:pt idx="185">
                  <c:v>69.5</c:v>
                </c:pt>
                <c:pt idx="186">
                  <c:v>69.5</c:v>
                </c:pt>
                <c:pt idx="187">
                  <c:v>69.5</c:v>
                </c:pt>
                <c:pt idx="188">
                  <c:v>69.5</c:v>
                </c:pt>
                <c:pt idx="189">
                  <c:v>69.5</c:v>
                </c:pt>
                <c:pt idx="190">
                  <c:v>69.5</c:v>
                </c:pt>
                <c:pt idx="191">
                  <c:v>69.5</c:v>
                </c:pt>
                <c:pt idx="192">
                  <c:v>69.5</c:v>
                </c:pt>
                <c:pt idx="193">
                  <c:v>69.5</c:v>
                </c:pt>
                <c:pt idx="194">
                  <c:v>69.5</c:v>
                </c:pt>
                <c:pt idx="195">
                  <c:v>69.5</c:v>
                </c:pt>
                <c:pt idx="196">
                  <c:v>69.5</c:v>
                </c:pt>
                <c:pt idx="197">
                  <c:v>69.5</c:v>
                </c:pt>
                <c:pt idx="198">
                  <c:v>70.911000000000001</c:v>
                </c:pt>
                <c:pt idx="199">
                  <c:v>70.911000000000001</c:v>
                </c:pt>
                <c:pt idx="200">
                  <c:v>70.911000000000001</c:v>
                </c:pt>
                <c:pt idx="201">
                  <c:v>70.911000000000001</c:v>
                </c:pt>
                <c:pt idx="202">
                  <c:v>70.911000000000001</c:v>
                </c:pt>
                <c:pt idx="203">
                  <c:v>70.911000000000001</c:v>
                </c:pt>
                <c:pt idx="204">
                  <c:v>70.911000000000001</c:v>
                </c:pt>
                <c:pt idx="205">
                  <c:v>70.911000000000001</c:v>
                </c:pt>
                <c:pt idx="206">
                  <c:v>70.911000000000001</c:v>
                </c:pt>
                <c:pt idx="207">
                  <c:v>70.911000000000001</c:v>
                </c:pt>
                <c:pt idx="208">
                  <c:v>70.911000000000001</c:v>
                </c:pt>
                <c:pt idx="209">
                  <c:v>67.611000000000004</c:v>
                </c:pt>
                <c:pt idx="210">
                  <c:v>67.611000000000004</c:v>
                </c:pt>
                <c:pt idx="211">
                  <c:v>67.611000000000004</c:v>
                </c:pt>
                <c:pt idx="212">
                  <c:v>67.611000000000004</c:v>
                </c:pt>
                <c:pt idx="213">
                  <c:v>67.611000000000004</c:v>
                </c:pt>
                <c:pt idx="214">
                  <c:v>67.611000000000004</c:v>
                </c:pt>
                <c:pt idx="215">
                  <c:v>70.311000000000007</c:v>
                </c:pt>
                <c:pt idx="216">
                  <c:v>70.311000000000007</c:v>
                </c:pt>
                <c:pt idx="217">
                  <c:v>68</c:v>
                </c:pt>
                <c:pt idx="218">
                  <c:v>68</c:v>
                </c:pt>
                <c:pt idx="219">
                  <c:v>68</c:v>
                </c:pt>
                <c:pt idx="220">
                  <c:v>68</c:v>
                </c:pt>
                <c:pt idx="221">
                  <c:v>68</c:v>
                </c:pt>
                <c:pt idx="222">
                  <c:v>70.311000000000007</c:v>
                </c:pt>
                <c:pt idx="223">
                  <c:v>70.311000000000007</c:v>
                </c:pt>
                <c:pt idx="224">
                  <c:v>69</c:v>
                </c:pt>
                <c:pt idx="225">
                  <c:v>69</c:v>
                </c:pt>
                <c:pt idx="226">
                  <c:v>69</c:v>
                </c:pt>
                <c:pt idx="227">
                  <c:v>69</c:v>
                </c:pt>
                <c:pt idx="228">
                  <c:v>69</c:v>
                </c:pt>
                <c:pt idx="229">
                  <c:v>70.311000000000007</c:v>
                </c:pt>
                <c:pt idx="230">
                  <c:v>70.311000000000007</c:v>
                </c:pt>
                <c:pt idx="231">
                  <c:v>70.311000000000007</c:v>
                </c:pt>
                <c:pt idx="232">
                  <c:v>70.311000000000007</c:v>
                </c:pt>
                <c:pt idx="233">
                  <c:v>70.311000000000007</c:v>
                </c:pt>
                <c:pt idx="234">
                  <c:v>70.311000000000007</c:v>
                </c:pt>
                <c:pt idx="235">
                  <c:v>70.311000000000007</c:v>
                </c:pt>
                <c:pt idx="236">
                  <c:v>70.311000000000007</c:v>
                </c:pt>
                <c:pt idx="237">
                  <c:v>70.311000000000007</c:v>
                </c:pt>
                <c:pt idx="238">
                  <c:v>70.311000000000007</c:v>
                </c:pt>
                <c:pt idx="239">
                  <c:v>70.311000000000007</c:v>
                </c:pt>
                <c:pt idx="240">
                  <c:v>70.311000000000007</c:v>
                </c:pt>
                <c:pt idx="241">
                  <c:v>70.311000000000007</c:v>
                </c:pt>
                <c:pt idx="242">
                  <c:v>70.311000000000007</c:v>
                </c:pt>
                <c:pt idx="243">
                  <c:v>70.311000000000007</c:v>
                </c:pt>
                <c:pt idx="244">
                  <c:v>71.111000000000004</c:v>
                </c:pt>
                <c:pt idx="245">
                  <c:v>71.111000000000004</c:v>
                </c:pt>
                <c:pt idx="246">
                  <c:v>71.111000000000004</c:v>
                </c:pt>
                <c:pt idx="247">
                  <c:v>71.111000000000004</c:v>
                </c:pt>
                <c:pt idx="248">
                  <c:v>71.111000000000004</c:v>
                </c:pt>
                <c:pt idx="249">
                  <c:v>71.111000000000004</c:v>
                </c:pt>
                <c:pt idx="250">
                  <c:v>62</c:v>
                </c:pt>
                <c:pt idx="251">
                  <c:v>62</c:v>
                </c:pt>
                <c:pt idx="252">
                  <c:v>62</c:v>
                </c:pt>
                <c:pt idx="253">
                  <c:v>62</c:v>
                </c:pt>
                <c:pt idx="254">
                  <c:v>62</c:v>
                </c:pt>
                <c:pt idx="255">
                  <c:v>62</c:v>
                </c:pt>
                <c:pt idx="256">
                  <c:v>62</c:v>
                </c:pt>
                <c:pt idx="257">
                  <c:v>62</c:v>
                </c:pt>
                <c:pt idx="258">
                  <c:v>62</c:v>
                </c:pt>
                <c:pt idx="259">
                  <c:v>62</c:v>
                </c:pt>
                <c:pt idx="260">
                  <c:v>62</c:v>
                </c:pt>
                <c:pt idx="261">
                  <c:v>62</c:v>
                </c:pt>
                <c:pt idx="262">
                  <c:v>71.111000000000004</c:v>
                </c:pt>
                <c:pt idx="263">
                  <c:v>71.111000000000004</c:v>
                </c:pt>
                <c:pt idx="264">
                  <c:v>71.111000000000004</c:v>
                </c:pt>
                <c:pt idx="265">
                  <c:v>71.111000000000004</c:v>
                </c:pt>
                <c:pt idx="266">
                  <c:v>71.111000000000004</c:v>
                </c:pt>
                <c:pt idx="267">
                  <c:v>64</c:v>
                </c:pt>
                <c:pt idx="268">
                  <c:v>64</c:v>
                </c:pt>
                <c:pt idx="269">
                  <c:v>64</c:v>
                </c:pt>
                <c:pt idx="270">
                  <c:v>64</c:v>
                </c:pt>
                <c:pt idx="271">
                  <c:v>64</c:v>
                </c:pt>
                <c:pt idx="272">
                  <c:v>64</c:v>
                </c:pt>
                <c:pt idx="273">
                  <c:v>71.111000000000004</c:v>
                </c:pt>
                <c:pt idx="274">
                  <c:v>71.111000000000004</c:v>
                </c:pt>
                <c:pt idx="275">
                  <c:v>71.111000000000004</c:v>
                </c:pt>
                <c:pt idx="276">
                  <c:v>71.111000000000004</c:v>
                </c:pt>
                <c:pt idx="277">
                  <c:v>71.111000000000004</c:v>
                </c:pt>
                <c:pt idx="278">
                  <c:v>71.111000000000004</c:v>
                </c:pt>
                <c:pt idx="279">
                  <c:v>71.111000000000004</c:v>
                </c:pt>
                <c:pt idx="280">
                  <c:v>71.111000000000004</c:v>
                </c:pt>
                <c:pt idx="281">
                  <c:v>71.111000000000004</c:v>
                </c:pt>
                <c:pt idx="282">
                  <c:v>71.111000000000004</c:v>
                </c:pt>
                <c:pt idx="283">
                  <c:v>71.111000000000004</c:v>
                </c:pt>
                <c:pt idx="284">
                  <c:v>71.111000000000004</c:v>
                </c:pt>
                <c:pt idx="285">
                  <c:v>71.111000000000004</c:v>
                </c:pt>
                <c:pt idx="286">
                  <c:v>71.111000000000004</c:v>
                </c:pt>
                <c:pt idx="287">
                  <c:v>71.111000000000004</c:v>
                </c:pt>
                <c:pt idx="288">
                  <c:v>71.111000000000004</c:v>
                </c:pt>
                <c:pt idx="289">
                  <c:v>71.111000000000004</c:v>
                </c:pt>
                <c:pt idx="290">
                  <c:v>71.111000000000004</c:v>
                </c:pt>
                <c:pt idx="291">
                  <c:v>71.111000000000004</c:v>
                </c:pt>
                <c:pt idx="292">
                  <c:v>71.111000000000004</c:v>
                </c:pt>
                <c:pt idx="293">
                  <c:v>71.111000000000004</c:v>
                </c:pt>
                <c:pt idx="294">
                  <c:v>71.111000000000004</c:v>
                </c:pt>
                <c:pt idx="295">
                  <c:v>71.111000000000004</c:v>
                </c:pt>
                <c:pt idx="296">
                  <c:v>71.111000000000004</c:v>
                </c:pt>
                <c:pt idx="297">
                  <c:v>71.111000000000004</c:v>
                </c:pt>
                <c:pt idx="298">
                  <c:v>71.111000000000004</c:v>
                </c:pt>
                <c:pt idx="299">
                  <c:v>71.111000000000004</c:v>
                </c:pt>
                <c:pt idx="300">
                  <c:v>71.111000000000004</c:v>
                </c:pt>
                <c:pt idx="301">
                  <c:v>71.111000000000004</c:v>
                </c:pt>
                <c:pt idx="302">
                  <c:v>71.111000000000004</c:v>
                </c:pt>
                <c:pt idx="303">
                  <c:v>71.111000000000004</c:v>
                </c:pt>
                <c:pt idx="304">
                  <c:v>71.111000000000004</c:v>
                </c:pt>
                <c:pt idx="305">
                  <c:v>71.111000000000004</c:v>
                </c:pt>
                <c:pt idx="306">
                  <c:v>71.111000000000004</c:v>
                </c:pt>
                <c:pt idx="307">
                  <c:v>71.111000000000004</c:v>
                </c:pt>
                <c:pt idx="308">
                  <c:v>71.111000000000004</c:v>
                </c:pt>
                <c:pt idx="309">
                  <c:v>71.111000000000004</c:v>
                </c:pt>
                <c:pt idx="310">
                  <c:v>71.111000000000004</c:v>
                </c:pt>
                <c:pt idx="311">
                  <c:v>71.111000000000004</c:v>
                </c:pt>
                <c:pt idx="312">
                  <c:v>71.111000000000004</c:v>
                </c:pt>
                <c:pt idx="313">
                  <c:v>71.111000000000004</c:v>
                </c:pt>
                <c:pt idx="314">
                  <c:v>71.111000000000004</c:v>
                </c:pt>
                <c:pt idx="315">
                  <c:v>71.111000000000004</c:v>
                </c:pt>
                <c:pt idx="316">
                  <c:v>71.111000000000004</c:v>
                </c:pt>
                <c:pt idx="317">
                  <c:v>71.111000000000004</c:v>
                </c:pt>
                <c:pt idx="318">
                  <c:v>71.111000000000004</c:v>
                </c:pt>
                <c:pt idx="319">
                  <c:v>71.111000000000004</c:v>
                </c:pt>
                <c:pt idx="320">
                  <c:v>71.111000000000004</c:v>
                </c:pt>
                <c:pt idx="321">
                  <c:v>71.111000000000004</c:v>
                </c:pt>
                <c:pt idx="322">
                  <c:v>71.111000000000004</c:v>
                </c:pt>
                <c:pt idx="323">
                  <c:v>71.111000000000004</c:v>
                </c:pt>
                <c:pt idx="324">
                  <c:v>71.111000000000004</c:v>
                </c:pt>
                <c:pt idx="325">
                  <c:v>71.111000000000004</c:v>
                </c:pt>
                <c:pt idx="326">
                  <c:v>71.111000000000004</c:v>
                </c:pt>
                <c:pt idx="327">
                  <c:v>71.111000000000004</c:v>
                </c:pt>
                <c:pt idx="328">
                  <c:v>71.111000000000004</c:v>
                </c:pt>
                <c:pt idx="329">
                  <c:v>63</c:v>
                </c:pt>
                <c:pt idx="330">
                  <c:v>63</c:v>
                </c:pt>
                <c:pt idx="331">
                  <c:v>63</c:v>
                </c:pt>
                <c:pt idx="332">
                  <c:v>63</c:v>
                </c:pt>
                <c:pt idx="333">
                  <c:v>63</c:v>
                </c:pt>
                <c:pt idx="334">
                  <c:v>71.111000000000004</c:v>
                </c:pt>
                <c:pt idx="335">
                  <c:v>71.111000000000004</c:v>
                </c:pt>
                <c:pt idx="336">
                  <c:v>71.111000000000004</c:v>
                </c:pt>
                <c:pt idx="337">
                  <c:v>71.111000000000004</c:v>
                </c:pt>
                <c:pt idx="338">
                  <c:v>71.111000000000004</c:v>
                </c:pt>
                <c:pt idx="339">
                  <c:v>71.111000000000004</c:v>
                </c:pt>
                <c:pt idx="340">
                  <c:v>71.111000000000004</c:v>
                </c:pt>
                <c:pt idx="341">
                  <c:v>71.111000000000004</c:v>
                </c:pt>
                <c:pt idx="342">
                  <c:v>71.111000000000004</c:v>
                </c:pt>
                <c:pt idx="343">
                  <c:v>71.111000000000004</c:v>
                </c:pt>
                <c:pt idx="344">
                  <c:v>71.111000000000004</c:v>
                </c:pt>
                <c:pt idx="345">
                  <c:v>71.111000000000004</c:v>
                </c:pt>
                <c:pt idx="346">
                  <c:v>71.111000000000004</c:v>
                </c:pt>
                <c:pt idx="347">
                  <c:v>71.111000000000004</c:v>
                </c:pt>
                <c:pt idx="348">
                  <c:v>71.111000000000004</c:v>
                </c:pt>
                <c:pt idx="349">
                  <c:v>71.111000000000004</c:v>
                </c:pt>
                <c:pt idx="350">
                  <c:v>71.111000000000004</c:v>
                </c:pt>
                <c:pt idx="351">
                  <c:v>71.111000000000004</c:v>
                </c:pt>
                <c:pt idx="352">
                  <c:v>71.111000000000004</c:v>
                </c:pt>
                <c:pt idx="353">
                  <c:v>71.111000000000004</c:v>
                </c:pt>
                <c:pt idx="354">
                  <c:v>71.111000000000004</c:v>
                </c:pt>
                <c:pt idx="355">
                  <c:v>71.111000000000004</c:v>
                </c:pt>
                <c:pt idx="356">
                  <c:v>71.111000000000004</c:v>
                </c:pt>
                <c:pt idx="357">
                  <c:v>71.111000000000004</c:v>
                </c:pt>
                <c:pt idx="358">
                  <c:v>71.111000000000004</c:v>
                </c:pt>
                <c:pt idx="359">
                  <c:v>71.111000000000004</c:v>
                </c:pt>
                <c:pt idx="360">
                  <c:v>71.111000000000004</c:v>
                </c:pt>
                <c:pt idx="361">
                  <c:v>71.111000000000004</c:v>
                </c:pt>
                <c:pt idx="362">
                  <c:v>68</c:v>
                </c:pt>
                <c:pt idx="363">
                  <c:v>68</c:v>
                </c:pt>
                <c:pt idx="364">
                  <c:v>68</c:v>
                </c:pt>
                <c:pt idx="365">
                  <c:v>68</c:v>
                </c:pt>
              </c:numCache>
            </c:numRef>
          </c:val>
        </c:ser>
        <c:dLbls>
          <c:showLegendKey val="0"/>
          <c:showVal val="0"/>
          <c:showCatName val="0"/>
          <c:showSerName val="0"/>
          <c:showPercent val="0"/>
          <c:showBubbleSize val="0"/>
        </c:dLbls>
        <c:axId val="311257344"/>
        <c:axId val="311293056"/>
      </c:areaChart>
      <c:lineChart>
        <c:grouping val="standard"/>
        <c:varyColors val="0"/>
        <c:ser>
          <c:idx val="3"/>
          <c:order val="2"/>
          <c:tx>
            <c:v>2014/15 Historical Flow</c:v>
          </c:tx>
          <c:spPr>
            <a:ln w="19050">
              <a:solidFill>
                <a:sysClr val="window" lastClr="FFFFFF">
                  <a:lumMod val="50000"/>
                </a:sysClr>
              </a:solidFill>
              <a:prstDash val="solid"/>
            </a:ln>
          </c:spPr>
          <c:marker>
            <c:symbol val="none"/>
          </c:marker>
          <c:dPt>
            <c:idx val="13"/>
            <c:bubble3D val="0"/>
            <c:spPr>
              <a:ln w="19050">
                <a:solidFill>
                  <a:sysClr val="window" lastClr="FFFFFF">
                    <a:lumMod val="50000"/>
                  </a:sysClr>
                </a:solidFill>
              </a:ln>
            </c:spPr>
          </c:dPt>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BORDER'!$AA$307:$AA$672</c:f>
              <c:numCache>
                <c:formatCode>0.0</c:formatCode>
                <c:ptCount val="366"/>
                <c:pt idx="0">
                  <c:v>48.946460000000002</c:v>
                </c:pt>
                <c:pt idx="1">
                  <c:v>50.00759</c:v>
                </c:pt>
                <c:pt idx="2">
                  <c:v>50.619480000000003</c:v>
                </c:pt>
                <c:pt idx="3">
                  <c:v>48.923160000000003</c:v>
                </c:pt>
                <c:pt idx="4">
                  <c:v>48.304819999999999</c:v>
                </c:pt>
                <c:pt idx="5">
                  <c:v>46.84281</c:v>
                </c:pt>
                <c:pt idx="6">
                  <c:v>46.608960000000003</c:v>
                </c:pt>
                <c:pt idx="7">
                  <c:v>47.310070000000003</c:v>
                </c:pt>
                <c:pt idx="8">
                  <c:v>46.639659999999999</c:v>
                </c:pt>
                <c:pt idx="9">
                  <c:v>47.022680000000001</c:v>
                </c:pt>
                <c:pt idx="10">
                  <c:v>48.253830000000001</c:v>
                </c:pt>
                <c:pt idx="11">
                  <c:v>48.540770000000002</c:v>
                </c:pt>
                <c:pt idx="12">
                  <c:v>48.664760000000001</c:v>
                </c:pt>
                <c:pt idx="13">
                  <c:v>49.204149999999998</c:v>
                </c:pt>
                <c:pt idx="14">
                  <c:v>46.79128</c:v>
                </c:pt>
                <c:pt idx="15">
                  <c:v>46.47522</c:v>
                </c:pt>
                <c:pt idx="16">
                  <c:v>47.429769999999998</c:v>
                </c:pt>
                <c:pt idx="17">
                  <c:v>49.601489999999998</c:v>
                </c:pt>
                <c:pt idx="18">
                  <c:v>49.87189</c:v>
                </c:pt>
                <c:pt idx="19">
                  <c:v>49.644289999999998</c:v>
                </c:pt>
                <c:pt idx="20">
                  <c:v>49.493980000000001</c:v>
                </c:pt>
                <c:pt idx="21">
                  <c:v>47.863619999999997</c:v>
                </c:pt>
                <c:pt idx="22">
                  <c:v>47.772410000000001</c:v>
                </c:pt>
                <c:pt idx="23">
                  <c:v>48.961289999999998</c:v>
                </c:pt>
                <c:pt idx="24">
                  <c:v>49.814790000000002</c:v>
                </c:pt>
                <c:pt idx="25">
                  <c:v>50.204180000000001</c:v>
                </c:pt>
                <c:pt idx="26">
                  <c:v>48.979550000000003</c:v>
                </c:pt>
                <c:pt idx="27">
                  <c:v>47.495019999999997</c:v>
                </c:pt>
                <c:pt idx="28">
                  <c:v>46.848230000000001</c:v>
                </c:pt>
                <c:pt idx="29">
                  <c:v>44.056130000000003</c:v>
                </c:pt>
                <c:pt idx="30">
                  <c:v>42.513509999999997</c:v>
                </c:pt>
                <c:pt idx="31">
                  <c:v>44.237639999999999</c:v>
                </c:pt>
                <c:pt idx="32">
                  <c:v>44.555639999999997</c:v>
                </c:pt>
                <c:pt idx="33">
                  <c:v>47.08699</c:v>
                </c:pt>
                <c:pt idx="34">
                  <c:v>47.063760000000002</c:v>
                </c:pt>
                <c:pt idx="35">
                  <c:v>45.472090000000001</c:v>
                </c:pt>
                <c:pt idx="36">
                  <c:v>46.095300000000002</c:v>
                </c:pt>
                <c:pt idx="37">
                  <c:v>45.98892</c:v>
                </c:pt>
                <c:pt idx="38">
                  <c:v>47.636600000000001</c:v>
                </c:pt>
                <c:pt idx="39">
                  <c:v>48.402439999999999</c:v>
                </c:pt>
                <c:pt idx="40">
                  <c:v>47.128770000000003</c:v>
                </c:pt>
                <c:pt idx="41">
                  <c:v>48.196080000000002</c:v>
                </c:pt>
                <c:pt idx="42">
                  <c:v>47.586950000000002</c:v>
                </c:pt>
                <c:pt idx="43">
                  <c:v>45.653289999999998</c:v>
                </c:pt>
                <c:pt idx="44">
                  <c:v>45.808669999999999</c:v>
                </c:pt>
                <c:pt idx="45">
                  <c:v>45.961689999999997</c:v>
                </c:pt>
                <c:pt idx="46">
                  <c:v>46.775350000000003</c:v>
                </c:pt>
                <c:pt idx="47">
                  <c:v>46.474649999999997</c:v>
                </c:pt>
                <c:pt idx="48">
                  <c:v>45.082070000000002</c:v>
                </c:pt>
                <c:pt idx="49">
                  <c:v>45.347200000000001</c:v>
                </c:pt>
                <c:pt idx="50">
                  <c:v>45.309359999999998</c:v>
                </c:pt>
                <c:pt idx="51">
                  <c:v>46.656950000000002</c:v>
                </c:pt>
                <c:pt idx="52">
                  <c:v>48.485059999999997</c:v>
                </c:pt>
                <c:pt idx="53">
                  <c:v>48.614989999999999</c:v>
                </c:pt>
                <c:pt idx="54">
                  <c:v>48.88373</c:v>
                </c:pt>
                <c:pt idx="55">
                  <c:v>48.463880000000003</c:v>
                </c:pt>
                <c:pt idx="56">
                  <c:v>49.048340000000003</c:v>
                </c:pt>
                <c:pt idx="57">
                  <c:v>48.751370000000001</c:v>
                </c:pt>
                <c:pt idx="58">
                  <c:v>48.144060000000003</c:v>
                </c:pt>
                <c:pt idx="59">
                  <c:v>47.689790000000002</c:v>
                </c:pt>
                <c:pt idx="60">
                  <c:v>46.781770000000002</c:v>
                </c:pt>
                <c:pt idx="61">
                  <c:v>47.160580000000003</c:v>
                </c:pt>
                <c:pt idx="62">
                  <c:v>46.924840000000003</c:v>
                </c:pt>
                <c:pt idx="63">
                  <c:v>46.692590000000003</c:v>
                </c:pt>
                <c:pt idx="64">
                  <c:v>46.624839999999999</c:v>
                </c:pt>
                <c:pt idx="65">
                  <c:v>49.137549999999997</c:v>
                </c:pt>
                <c:pt idx="66">
                  <c:v>50.20731</c:v>
                </c:pt>
                <c:pt idx="67">
                  <c:v>50.825539999999997</c:v>
                </c:pt>
                <c:pt idx="68">
                  <c:v>53.270569999999999</c:v>
                </c:pt>
                <c:pt idx="69">
                  <c:v>54.166490000000003</c:v>
                </c:pt>
                <c:pt idx="70">
                  <c:v>53.167650000000002</c:v>
                </c:pt>
                <c:pt idx="71">
                  <c:v>51.086880000000001</c:v>
                </c:pt>
                <c:pt idx="72">
                  <c:v>50.068820000000002</c:v>
                </c:pt>
                <c:pt idx="73">
                  <c:v>49.688549999999999</c:v>
                </c:pt>
                <c:pt idx="74">
                  <c:v>50.688789999999997</c:v>
                </c:pt>
                <c:pt idx="75">
                  <c:v>48.466850000000001</c:v>
                </c:pt>
                <c:pt idx="76">
                  <c:v>48.221510000000002</c:v>
                </c:pt>
                <c:pt idx="77">
                  <c:v>48.066369999999999</c:v>
                </c:pt>
                <c:pt idx="78">
                  <c:v>48.814309999999999</c:v>
                </c:pt>
                <c:pt idx="79">
                  <c:v>49.50638</c:v>
                </c:pt>
                <c:pt idx="80">
                  <c:v>48.793729999999996</c:v>
                </c:pt>
                <c:pt idx="81">
                  <c:v>48.871929999999999</c:v>
                </c:pt>
                <c:pt idx="82">
                  <c:v>47.397579999999998</c:v>
                </c:pt>
                <c:pt idx="83">
                  <c:v>47.849110000000003</c:v>
                </c:pt>
                <c:pt idx="84">
                  <c:v>47.902720000000002</c:v>
                </c:pt>
                <c:pt idx="85">
                  <c:v>47.195569999999996</c:v>
                </c:pt>
                <c:pt idx="86">
                  <c:v>47.484479999999998</c:v>
                </c:pt>
                <c:pt idx="87">
                  <c:v>48.116729999999997</c:v>
                </c:pt>
                <c:pt idx="88">
                  <c:v>48.496169999999999</c:v>
                </c:pt>
                <c:pt idx="89">
                  <c:v>49.015189999999997</c:v>
                </c:pt>
                <c:pt idx="90">
                  <c:v>48.034149999999997</c:v>
                </c:pt>
                <c:pt idx="91">
                  <c:v>49.681319999999999</c:v>
                </c:pt>
                <c:pt idx="92">
                  <c:v>51.272779999999997</c:v>
                </c:pt>
                <c:pt idx="93">
                  <c:v>52.489089999999997</c:v>
                </c:pt>
                <c:pt idx="94">
                  <c:v>51.941420000000001</c:v>
                </c:pt>
                <c:pt idx="95">
                  <c:v>53.190260000000002</c:v>
                </c:pt>
                <c:pt idx="96">
                  <c:v>52.594000000000001</c:v>
                </c:pt>
                <c:pt idx="97">
                  <c:v>51.769629999999999</c:v>
                </c:pt>
                <c:pt idx="98">
                  <c:v>51.232799999999997</c:v>
                </c:pt>
                <c:pt idx="99">
                  <c:v>52.078110000000002</c:v>
                </c:pt>
                <c:pt idx="100">
                  <c:v>52.326680000000003</c:v>
                </c:pt>
                <c:pt idx="101">
                  <c:v>51.393250000000002</c:v>
                </c:pt>
                <c:pt idx="102">
                  <c:v>52.676900000000003</c:v>
                </c:pt>
                <c:pt idx="103">
                  <c:v>53.099379999999996</c:v>
                </c:pt>
                <c:pt idx="104">
                  <c:v>52.702509999999997</c:v>
                </c:pt>
                <c:pt idx="105">
                  <c:v>52.254559999999998</c:v>
                </c:pt>
                <c:pt idx="106">
                  <c:v>52.981020000000001</c:v>
                </c:pt>
                <c:pt idx="107">
                  <c:v>53.34498</c:v>
                </c:pt>
                <c:pt idx="108">
                  <c:v>53.497250000000001</c:v>
                </c:pt>
                <c:pt idx="109">
                  <c:v>53.782739999999997</c:v>
                </c:pt>
                <c:pt idx="110">
                  <c:v>53.715159999999997</c:v>
                </c:pt>
                <c:pt idx="111">
                  <c:v>54.11495</c:v>
                </c:pt>
                <c:pt idx="112">
                  <c:v>54.358260000000001</c:v>
                </c:pt>
                <c:pt idx="113">
                  <c:v>53.329740000000001</c:v>
                </c:pt>
                <c:pt idx="114">
                  <c:v>53.160730000000001</c:v>
                </c:pt>
                <c:pt idx="115">
                  <c:v>53.126399999999997</c:v>
                </c:pt>
                <c:pt idx="116">
                  <c:v>52.645220000000002</c:v>
                </c:pt>
                <c:pt idx="117">
                  <c:v>52.523389999999999</c:v>
                </c:pt>
                <c:pt idx="118">
                  <c:v>51.70129</c:v>
                </c:pt>
                <c:pt idx="119">
                  <c:v>53.489849999999997</c:v>
                </c:pt>
                <c:pt idx="120">
                  <c:v>54.246960000000001</c:v>
                </c:pt>
                <c:pt idx="121">
                  <c:v>54.723669999999998</c:v>
                </c:pt>
                <c:pt idx="122">
                  <c:v>53.6</c:v>
                </c:pt>
                <c:pt idx="123">
                  <c:v>53.9</c:v>
                </c:pt>
                <c:pt idx="124">
                  <c:v>54.1</c:v>
                </c:pt>
                <c:pt idx="125">
                  <c:v>53.8</c:v>
                </c:pt>
                <c:pt idx="126">
                  <c:v>54.3</c:v>
                </c:pt>
                <c:pt idx="127">
                  <c:v>54.1</c:v>
                </c:pt>
                <c:pt idx="128">
                  <c:v>54.2</c:v>
                </c:pt>
                <c:pt idx="129">
                  <c:v>55.7</c:v>
                </c:pt>
                <c:pt idx="130">
                  <c:v>55.3</c:v>
                </c:pt>
                <c:pt idx="131">
                  <c:v>56.6</c:v>
                </c:pt>
                <c:pt idx="132">
                  <c:v>57.7</c:v>
                </c:pt>
                <c:pt idx="133">
                  <c:v>55.9</c:v>
                </c:pt>
                <c:pt idx="134">
                  <c:v>54.1</c:v>
                </c:pt>
                <c:pt idx="135">
                  <c:v>54</c:v>
                </c:pt>
                <c:pt idx="136">
                  <c:v>55</c:v>
                </c:pt>
                <c:pt idx="137">
                  <c:v>54.9</c:v>
                </c:pt>
                <c:pt idx="138">
                  <c:v>55.2</c:v>
                </c:pt>
                <c:pt idx="139">
                  <c:v>54.7</c:v>
                </c:pt>
                <c:pt idx="140">
                  <c:v>54.8</c:v>
                </c:pt>
                <c:pt idx="141">
                  <c:v>55.4</c:v>
                </c:pt>
                <c:pt idx="142">
                  <c:v>54</c:v>
                </c:pt>
                <c:pt idx="143">
                  <c:v>54.4</c:v>
                </c:pt>
                <c:pt idx="144">
                  <c:v>56.1</c:v>
                </c:pt>
                <c:pt idx="145">
                  <c:v>56.7</c:v>
                </c:pt>
                <c:pt idx="146">
                  <c:v>58.5</c:v>
                </c:pt>
                <c:pt idx="147">
                  <c:v>58.5</c:v>
                </c:pt>
                <c:pt idx="148">
                  <c:v>57.2</c:v>
                </c:pt>
                <c:pt idx="149">
                  <c:v>58</c:v>
                </c:pt>
                <c:pt idx="150">
                  <c:v>58.9</c:v>
                </c:pt>
                <c:pt idx="151">
                  <c:v>59.2</c:v>
                </c:pt>
                <c:pt idx="152">
                  <c:v>59.1</c:v>
                </c:pt>
                <c:pt idx="153">
                  <c:v>58.8</c:v>
                </c:pt>
                <c:pt idx="154">
                  <c:v>59.4</c:v>
                </c:pt>
                <c:pt idx="155">
                  <c:v>56.8</c:v>
                </c:pt>
                <c:pt idx="156">
                  <c:v>56.3</c:v>
                </c:pt>
                <c:pt idx="157">
                  <c:v>56.6</c:v>
                </c:pt>
                <c:pt idx="158">
                  <c:v>57.1</c:v>
                </c:pt>
                <c:pt idx="159">
                  <c:v>56.3</c:v>
                </c:pt>
                <c:pt idx="160">
                  <c:v>56.1</c:v>
                </c:pt>
                <c:pt idx="161">
                  <c:v>54</c:v>
                </c:pt>
                <c:pt idx="162">
                  <c:v>52.9</c:v>
                </c:pt>
                <c:pt idx="163">
                  <c:v>53.3</c:v>
                </c:pt>
                <c:pt idx="164">
                  <c:v>55</c:v>
                </c:pt>
                <c:pt idx="165">
                  <c:v>55.1</c:v>
                </c:pt>
                <c:pt idx="166">
                  <c:v>56.2</c:v>
                </c:pt>
                <c:pt idx="167">
                  <c:v>56.2</c:v>
                </c:pt>
                <c:pt idx="168">
                  <c:v>56.5</c:v>
                </c:pt>
                <c:pt idx="169">
                  <c:v>56.6</c:v>
                </c:pt>
                <c:pt idx="170">
                  <c:v>56.3</c:v>
                </c:pt>
                <c:pt idx="171">
                  <c:v>56.6</c:v>
                </c:pt>
                <c:pt idx="172">
                  <c:v>58.1</c:v>
                </c:pt>
                <c:pt idx="173">
                  <c:v>57.7</c:v>
                </c:pt>
                <c:pt idx="174">
                  <c:v>57.6</c:v>
                </c:pt>
                <c:pt idx="175">
                  <c:v>58.2</c:v>
                </c:pt>
                <c:pt idx="176">
                  <c:v>60.3</c:v>
                </c:pt>
                <c:pt idx="177">
                  <c:v>61.9</c:v>
                </c:pt>
                <c:pt idx="178">
                  <c:v>62.4</c:v>
                </c:pt>
                <c:pt idx="179">
                  <c:v>62.5</c:v>
                </c:pt>
                <c:pt idx="180">
                  <c:v>61.1</c:v>
                </c:pt>
                <c:pt idx="181">
                  <c:v>61.4</c:v>
                </c:pt>
                <c:pt idx="182">
                  <c:v>60.2</c:v>
                </c:pt>
                <c:pt idx="183">
                  <c:v>60.3</c:v>
                </c:pt>
                <c:pt idx="184">
                  <c:v>59.5</c:v>
                </c:pt>
                <c:pt idx="185">
                  <c:v>59.5</c:v>
                </c:pt>
                <c:pt idx="186">
                  <c:v>61.3</c:v>
                </c:pt>
                <c:pt idx="187">
                  <c:v>60</c:v>
                </c:pt>
                <c:pt idx="188">
                  <c:v>60.3</c:v>
                </c:pt>
                <c:pt idx="189">
                  <c:v>62.9</c:v>
                </c:pt>
                <c:pt idx="190">
                  <c:v>61.8</c:v>
                </c:pt>
                <c:pt idx="191">
                  <c:v>61.6</c:v>
                </c:pt>
                <c:pt idx="192">
                  <c:v>59.8</c:v>
                </c:pt>
                <c:pt idx="193">
                  <c:v>59.4</c:v>
                </c:pt>
                <c:pt idx="194">
                  <c:v>59.2</c:v>
                </c:pt>
                <c:pt idx="195">
                  <c:v>57.7</c:v>
                </c:pt>
                <c:pt idx="196">
                  <c:v>56.7</c:v>
                </c:pt>
                <c:pt idx="197">
                  <c:v>56.9</c:v>
                </c:pt>
                <c:pt idx="198">
                  <c:v>56.3</c:v>
                </c:pt>
                <c:pt idx="199">
                  <c:v>54.9</c:v>
                </c:pt>
                <c:pt idx="200">
                  <c:v>55.9</c:v>
                </c:pt>
                <c:pt idx="201">
                  <c:v>56</c:v>
                </c:pt>
                <c:pt idx="202">
                  <c:v>56.9</c:v>
                </c:pt>
                <c:pt idx="203">
                  <c:v>57.6</c:v>
                </c:pt>
                <c:pt idx="204">
                  <c:v>55.4</c:v>
                </c:pt>
                <c:pt idx="205">
                  <c:v>55.5</c:v>
                </c:pt>
                <c:pt idx="206">
                  <c:v>55.6</c:v>
                </c:pt>
                <c:pt idx="207">
                  <c:v>54.5</c:v>
                </c:pt>
                <c:pt idx="208">
                  <c:v>55.4</c:v>
                </c:pt>
                <c:pt idx="209">
                  <c:v>56.5</c:v>
                </c:pt>
                <c:pt idx="210">
                  <c:v>58.3</c:v>
                </c:pt>
                <c:pt idx="211">
                  <c:v>59.4</c:v>
                </c:pt>
                <c:pt idx="212">
                  <c:v>58.9</c:v>
                </c:pt>
                <c:pt idx="213">
                  <c:v>60.6</c:v>
                </c:pt>
                <c:pt idx="214">
                  <c:v>61.6</c:v>
                </c:pt>
                <c:pt idx="215">
                  <c:v>60.5</c:v>
                </c:pt>
                <c:pt idx="216">
                  <c:v>59.9</c:v>
                </c:pt>
                <c:pt idx="217">
                  <c:v>60.1</c:v>
                </c:pt>
                <c:pt idx="218">
                  <c:v>59.1</c:v>
                </c:pt>
                <c:pt idx="219">
                  <c:v>60</c:v>
                </c:pt>
                <c:pt idx="220">
                  <c:v>59.3</c:v>
                </c:pt>
                <c:pt idx="221">
                  <c:v>59.5</c:v>
                </c:pt>
                <c:pt idx="222">
                  <c:v>60.1</c:v>
                </c:pt>
                <c:pt idx="223">
                  <c:v>59.5</c:v>
                </c:pt>
                <c:pt idx="224">
                  <c:v>59</c:v>
                </c:pt>
                <c:pt idx="225">
                  <c:v>57.5</c:v>
                </c:pt>
                <c:pt idx="226">
                  <c:v>56.6</c:v>
                </c:pt>
                <c:pt idx="227">
                  <c:v>58.5</c:v>
                </c:pt>
                <c:pt idx="228">
                  <c:v>57.5</c:v>
                </c:pt>
                <c:pt idx="229">
                  <c:v>57.8</c:v>
                </c:pt>
                <c:pt idx="230">
                  <c:v>57.6</c:v>
                </c:pt>
                <c:pt idx="231">
                  <c:v>57.6</c:v>
                </c:pt>
                <c:pt idx="232">
                  <c:v>56.3</c:v>
                </c:pt>
                <c:pt idx="233">
                  <c:v>56.4</c:v>
                </c:pt>
                <c:pt idx="234">
                  <c:v>59.8</c:v>
                </c:pt>
                <c:pt idx="235">
                  <c:v>60.3</c:v>
                </c:pt>
                <c:pt idx="236">
                  <c:v>58.9</c:v>
                </c:pt>
                <c:pt idx="237">
                  <c:v>59.8</c:v>
                </c:pt>
                <c:pt idx="238">
                  <c:v>59.7</c:v>
                </c:pt>
                <c:pt idx="239">
                  <c:v>60.7</c:v>
                </c:pt>
                <c:pt idx="240">
                  <c:v>60.5</c:v>
                </c:pt>
                <c:pt idx="241">
                  <c:v>59.2</c:v>
                </c:pt>
                <c:pt idx="242">
                  <c:v>59</c:v>
                </c:pt>
                <c:pt idx="243">
                  <c:v>59.1</c:v>
                </c:pt>
                <c:pt idx="244">
                  <c:v>61.5</c:v>
                </c:pt>
                <c:pt idx="245">
                  <c:v>60.3</c:v>
                </c:pt>
                <c:pt idx="246">
                  <c:v>59.6</c:v>
                </c:pt>
                <c:pt idx="247">
                  <c:v>57.9</c:v>
                </c:pt>
                <c:pt idx="248">
                  <c:v>57.9</c:v>
                </c:pt>
                <c:pt idx="249">
                  <c:v>57.5</c:v>
                </c:pt>
                <c:pt idx="250">
                  <c:v>56.5</c:v>
                </c:pt>
                <c:pt idx="251">
                  <c:v>56.7</c:v>
                </c:pt>
                <c:pt idx="252">
                  <c:v>57.4</c:v>
                </c:pt>
                <c:pt idx="253">
                  <c:v>57.1</c:v>
                </c:pt>
                <c:pt idx="254">
                  <c:v>56.5</c:v>
                </c:pt>
                <c:pt idx="255">
                  <c:v>55.2</c:v>
                </c:pt>
                <c:pt idx="256">
                  <c:v>54.3</c:v>
                </c:pt>
                <c:pt idx="257">
                  <c:v>57.3</c:v>
                </c:pt>
                <c:pt idx="258">
                  <c:v>58.7</c:v>
                </c:pt>
                <c:pt idx="259">
                  <c:v>57.7</c:v>
                </c:pt>
                <c:pt idx="260">
                  <c:v>56.8</c:v>
                </c:pt>
                <c:pt idx="261">
                  <c:v>59.2</c:v>
                </c:pt>
                <c:pt idx="262">
                  <c:v>60</c:v>
                </c:pt>
                <c:pt idx="263">
                  <c:v>59.7</c:v>
                </c:pt>
                <c:pt idx="264">
                  <c:v>59.5</c:v>
                </c:pt>
                <c:pt idx="265">
                  <c:v>58.5</c:v>
                </c:pt>
                <c:pt idx="266">
                  <c:v>59.7</c:v>
                </c:pt>
                <c:pt idx="267">
                  <c:v>58.1</c:v>
                </c:pt>
                <c:pt idx="268">
                  <c:v>57.3</c:v>
                </c:pt>
                <c:pt idx="269">
                  <c:v>56.1</c:v>
                </c:pt>
                <c:pt idx="270">
                  <c:v>55.6</c:v>
                </c:pt>
                <c:pt idx="271">
                  <c:v>54.2</c:v>
                </c:pt>
                <c:pt idx="272">
                  <c:v>52.1</c:v>
                </c:pt>
                <c:pt idx="273">
                  <c:v>51.2</c:v>
                </c:pt>
                <c:pt idx="274">
                  <c:v>51.2</c:v>
                </c:pt>
                <c:pt idx="275">
                  <c:v>54.1</c:v>
                </c:pt>
                <c:pt idx="276">
                  <c:v>54</c:v>
                </c:pt>
                <c:pt idx="277">
                  <c:v>54.7</c:v>
                </c:pt>
                <c:pt idx="278">
                  <c:v>56.3</c:v>
                </c:pt>
                <c:pt idx="279">
                  <c:v>55</c:v>
                </c:pt>
                <c:pt idx="280">
                  <c:v>53.5</c:v>
                </c:pt>
                <c:pt idx="281">
                  <c:v>51.5</c:v>
                </c:pt>
                <c:pt idx="282">
                  <c:v>50.2</c:v>
                </c:pt>
                <c:pt idx="283">
                  <c:v>51.5</c:v>
                </c:pt>
                <c:pt idx="284">
                  <c:v>52</c:v>
                </c:pt>
                <c:pt idx="285">
                  <c:v>52.3</c:v>
                </c:pt>
                <c:pt idx="286">
                  <c:v>51.4</c:v>
                </c:pt>
                <c:pt idx="287">
                  <c:v>51.3</c:v>
                </c:pt>
                <c:pt idx="288">
                  <c:v>49.9</c:v>
                </c:pt>
                <c:pt idx="289">
                  <c:v>52</c:v>
                </c:pt>
                <c:pt idx="290">
                  <c:v>50</c:v>
                </c:pt>
                <c:pt idx="291">
                  <c:v>50.8</c:v>
                </c:pt>
                <c:pt idx="292">
                  <c:v>51.8</c:v>
                </c:pt>
                <c:pt idx="293">
                  <c:v>51.6</c:v>
                </c:pt>
                <c:pt idx="294">
                  <c:v>50.8</c:v>
                </c:pt>
                <c:pt idx="295">
                  <c:v>50</c:v>
                </c:pt>
                <c:pt idx="296">
                  <c:v>51.4</c:v>
                </c:pt>
                <c:pt idx="297">
                  <c:v>53</c:v>
                </c:pt>
                <c:pt idx="298">
                  <c:v>49.1</c:v>
                </c:pt>
                <c:pt idx="299">
                  <c:v>48.4</c:v>
                </c:pt>
                <c:pt idx="300">
                  <c:v>49.8</c:v>
                </c:pt>
                <c:pt idx="301">
                  <c:v>50.3</c:v>
                </c:pt>
                <c:pt idx="302">
                  <c:v>49.1</c:v>
                </c:pt>
                <c:pt idx="303">
                  <c:v>47.8</c:v>
                </c:pt>
                <c:pt idx="304">
                  <c:v>47.3</c:v>
                </c:pt>
                <c:pt idx="305">
                  <c:v>45.4</c:v>
                </c:pt>
                <c:pt idx="306">
                  <c:v>45.7</c:v>
                </c:pt>
                <c:pt idx="307">
                  <c:v>44.9</c:v>
                </c:pt>
                <c:pt idx="308">
                  <c:v>44.9</c:v>
                </c:pt>
                <c:pt idx="309">
                  <c:v>44.8</c:v>
                </c:pt>
                <c:pt idx="310">
                  <c:v>46.3</c:v>
                </c:pt>
                <c:pt idx="311">
                  <c:v>46.9</c:v>
                </c:pt>
                <c:pt idx="312">
                  <c:v>47.2</c:v>
                </c:pt>
                <c:pt idx="313">
                  <c:v>48</c:v>
                </c:pt>
                <c:pt idx="314">
                  <c:v>49.3</c:v>
                </c:pt>
                <c:pt idx="315">
                  <c:v>48.6</c:v>
                </c:pt>
                <c:pt idx="316">
                  <c:v>49</c:v>
                </c:pt>
                <c:pt idx="317">
                  <c:v>48.5</c:v>
                </c:pt>
                <c:pt idx="318">
                  <c:v>47.8</c:v>
                </c:pt>
                <c:pt idx="319">
                  <c:v>50.4</c:v>
                </c:pt>
                <c:pt idx="320">
                  <c:v>47.7</c:v>
                </c:pt>
                <c:pt idx="321">
                  <c:v>46.3</c:v>
                </c:pt>
                <c:pt idx="322">
                  <c:v>46.7</c:v>
                </c:pt>
                <c:pt idx="323">
                  <c:v>47.6</c:v>
                </c:pt>
                <c:pt idx="324">
                  <c:v>47.6</c:v>
                </c:pt>
                <c:pt idx="325">
                  <c:v>46.6</c:v>
                </c:pt>
                <c:pt idx="326">
                  <c:v>46.9</c:v>
                </c:pt>
                <c:pt idx="327">
                  <c:v>45.8</c:v>
                </c:pt>
                <c:pt idx="328">
                  <c:v>46.6</c:v>
                </c:pt>
                <c:pt idx="329">
                  <c:v>45.6</c:v>
                </c:pt>
                <c:pt idx="330">
                  <c:v>44.5</c:v>
                </c:pt>
                <c:pt idx="331">
                  <c:v>44.5</c:v>
                </c:pt>
                <c:pt idx="332">
                  <c:v>45.1</c:v>
                </c:pt>
                <c:pt idx="333">
                  <c:v>43.2</c:v>
                </c:pt>
                <c:pt idx="334">
                  <c:v>44.4</c:v>
                </c:pt>
                <c:pt idx="335">
                  <c:v>45</c:v>
                </c:pt>
                <c:pt idx="336">
                  <c:v>44.3</c:v>
                </c:pt>
                <c:pt idx="337">
                  <c:v>43.3</c:v>
                </c:pt>
                <c:pt idx="338">
                  <c:v>43.4</c:v>
                </c:pt>
                <c:pt idx="339">
                  <c:v>43.8</c:v>
                </c:pt>
                <c:pt idx="340">
                  <c:v>43.2</c:v>
                </c:pt>
                <c:pt idx="341">
                  <c:v>44.5</c:v>
                </c:pt>
                <c:pt idx="342">
                  <c:v>44.9</c:v>
                </c:pt>
                <c:pt idx="343">
                  <c:v>44.7</c:v>
                </c:pt>
                <c:pt idx="344">
                  <c:v>44.5</c:v>
                </c:pt>
                <c:pt idx="345">
                  <c:v>44.9</c:v>
                </c:pt>
                <c:pt idx="346">
                  <c:v>44.6</c:v>
                </c:pt>
                <c:pt idx="347">
                  <c:v>45.3</c:v>
                </c:pt>
                <c:pt idx="348">
                  <c:v>45.6</c:v>
                </c:pt>
                <c:pt idx="349">
                  <c:v>45.2</c:v>
                </c:pt>
                <c:pt idx="350">
                  <c:v>45.3</c:v>
                </c:pt>
                <c:pt idx="351">
                  <c:v>45.1</c:v>
                </c:pt>
                <c:pt idx="352">
                  <c:v>45.3</c:v>
                </c:pt>
                <c:pt idx="353">
                  <c:v>43.5</c:v>
                </c:pt>
                <c:pt idx="354">
                  <c:v>44.1</c:v>
                </c:pt>
                <c:pt idx="355">
                  <c:v>43.9</c:v>
                </c:pt>
                <c:pt idx="356">
                  <c:v>43.6</c:v>
                </c:pt>
                <c:pt idx="357">
                  <c:v>44.1</c:v>
                </c:pt>
                <c:pt idx="358">
                  <c:v>44.7</c:v>
                </c:pt>
                <c:pt idx="359">
                  <c:v>44</c:v>
                </c:pt>
                <c:pt idx="360">
                  <c:v>44.2</c:v>
                </c:pt>
                <c:pt idx="361">
                  <c:v>44.7</c:v>
                </c:pt>
                <c:pt idx="362">
                  <c:v>46.3</c:v>
                </c:pt>
                <c:pt idx="363">
                  <c:v>47.4</c:v>
                </c:pt>
                <c:pt idx="364">
                  <c:v>47.1</c:v>
                </c:pt>
                <c:pt idx="365">
                  <c:v>46.7</c:v>
                </c:pt>
              </c:numCache>
            </c:numRef>
          </c:val>
          <c:smooth val="0"/>
        </c:ser>
        <c:dLbls>
          <c:showLegendKey val="0"/>
          <c:showVal val="0"/>
          <c:showCatName val="0"/>
          <c:showSerName val="0"/>
          <c:showPercent val="0"/>
          <c:showBubbleSize val="0"/>
        </c:dLbls>
        <c:marker val="1"/>
        <c:smooth val="0"/>
        <c:axId val="311257344"/>
        <c:axId val="311293056"/>
      </c:lineChart>
      <c:lineChart>
        <c:grouping val="standard"/>
        <c:varyColors val="0"/>
        <c:ser>
          <c:idx val="2"/>
          <c:order val="0"/>
          <c:tx>
            <c:v>2015 Actual Flow</c:v>
          </c:tx>
          <c:spPr>
            <a:ln w="19050">
              <a:solidFill>
                <a:sysClr val="windowText" lastClr="000000"/>
              </a:solidFill>
              <a:prstDash val="solid"/>
            </a:ln>
          </c:spPr>
          <c:marker>
            <c:symbol val="square"/>
            <c:size val="5"/>
            <c:spPr>
              <a:noFill/>
              <a:ln w="9525">
                <a:noFill/>
              </a:ln>
            </c:spPr>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BORDER'!$AD$307:$AD$466</c:f>
              <c:numCache>
                <c:formatCode>0.0</c:formatCode>
                <c:ptCount val="160"/>
                <c:pt idx="0">
                  <c:v>2109.9102749999997</c:v>
                </c:pt>
                <c:pt idx="1">
                  <c:v>2114.3157099999999</c:v>
                </c:pt>
                <c:pt idx="2">
                  <c:v>2099.8677949999997</c:v>
                </c:pt>
                <c:pt idx="3">
                  <c:v>2186.3834600000005</c:v>
                </c:pt>
                <c:pt idx="4">
                  <c:v>2223.6260350000002</c:v>
                </c:pt>
                <c:pt idx="5">
                  <c:v>2228.6697900000008</c:v>
                </c:pt>
                <c:pt idx="6">
                  <c:v>2208.5717949999998</c:v>
                </c:pt>
                <c:pt idx="7">
                  <c:v>2137.1471049999996</c:v>
                </c:pt>
                <c:pt idx="8">
                  <c:v>2183.2187199999994</c:v>
                </c:pt>
                <c:pt idx="9">
                  <c:v>2155.3969480327</c:v>
                </c:pt>
                <c:pt idx="10">
                  <c:v>2191.0152300000004</c:v>
                </c:pt>
                <c:pt idx="11">
                  <c:v>2186.5813550000007</c:v>
                </c:pt>
                <c:pt idx="12">
                  <c:v>2132.1704999999997</c:v>
                </c:pt>
                <c:pt idx="13">
                  <c:v>2175.072635</c:v>
                </c:pt>
                <c:pt idx="14">
                  <c:v>2188.4670849999998</c:v>
                </c:pt>
                <c:pt idx="15">
                  <c:v>2206.97876</c:v>
                </c:pt>
                <c:pt idx="16">
                  <c:v>2192.2270900000008</c:v>
                </c:pt>
                <c:pt idx="17">
                  <c:v>2199.82215</c:v>
                </c:pt>
                <c:pt idx="18">
                  <c:v>2195.17616</c:v>
                </c:pt>
                <c:pt idx="19">
                  <c:v>2178.1169</c:v>
                </c:pt>
                <c:pt idx="20">
                  <c:v>2167.2109499999988</c:v>
                </c:pt>
                <c:pt idx="21">
                  <c:v>2177.0223550000001</c:v>
                </c:pt>
                <c:pt idx="22">
                  <c:v>2192.4340699999993</c:v>
                </c:pt>
                <c:pt idx="23">
                  <c:v>2214.7488050000006</c:v>
                </c:pt>
                <c:pt idx="24">
                  <c:v>2229.9373449999994</c:v>
                </c:pt>
                <c:pt idx="25">
                  <c:v>2228.4379250000002</c:v>
                </c:pt>
                <c:pt idx="26">
                  <c:v>2277.7374799999998</c:v>
                </c:pt>
                <c:pt idx="27">
                  <c:v>2264.6621899999996</c:v>
                </c:pt>
                <c:pt idx="28">
                  <c:v>2281.4488999999999</c:v>
                </c:pt>
                <c:pt idx="29">
                  <c:v>2241.4128850000006</c:v>
                </c:pt>
                <c:pt idx="30">
                  <c:v>2259.7614250000001</c:v>
                </c:pt>
                <c:pt idx="31">
                  <c:v>2270.7349200000008</c:v>
                </c:pt>
                <c:pt idx="32">
                  <c:v>2228.7302250000007</c:v>
                </c:pt>
                <c:pt idx="33">
                  <c:v>2220.8685400000008</c:v>
                </c:pt>
                <c:pt idx="34">
                  <c:v>2219.6120450000003</c:v>
                </c:pt>
                <c:pt idx="35">
                  <c:v>2238.2576249999997</c:v>
                </c:pt>
                <c:pt idx="36">
                  <c:v>2248.80294</c:v>
                </c:pt>
                <c:pt idx="37">
                  <c:v>2268.1081700000004</c:v>
                </c:pt>
                <c:pt idx="38">
                  <c:v>2263.1225855045004</c:v>
                </c:pt>
                <c:pt idx="39">
                  <c:v>2225.2423750000003</c:v>
                </c:pt>
                <c:pt idx="40">
                  <c:v>2202.0282250000005</c:v>
                </c:pt>
                <c:pt idx="41">
                  <c:v>2221.737935000001</c:v>
                </c:pt>
                <c:pt idx="42">
                  <c:v>2257.8422490465014</c:v>
                </c:pt>
                <c:pt idx="43">
                  <c:v>2278.2039829869004</c:v>
                </c:pt>
                <c:pt idx="44">
                  <c:v>2256.7752397572008</c:v>
                </c:pt>
                <c:pt idx="45">
                  <c:v>2245.3822400000008</c:v>
                </c:pt>
                <c:pt idx="46">
                  <c:v>2245.0741399999997</c:v>
                </c:pt>
                <c:pt idx="47">
                  <c:v>2225.1049150000003</c:v>
                </c:pt>
                <c:pt idx="48">
                  <c:v>2204.1051866699499</c:v>
                </c:pt>
                <c:pt idx="49">
                  <c:v>2191.2214200000003</c:v>
                </c:pt>
                <c:pt idx="50">
                  <c:v>2248.4146549999991</c:v>
                </c:pt>
                <c:pt idx="51">
                  <c:v>2288.8547549999989</c:v>
                </c:pt>
                <c:pt idx="52">
                  <c:v>2303.8051099999998</c:v>
                </c:pt>
                <c:pt idx="53">
                  <c:v>2262.4383400000002</c:v>
                </c:pt>
                <c:pt idx="54">
                  <c:v>2202.7475199999999</c:v>
                </c:pt>
                <c:pt idx="55">
                  <c:v>2181.515085</c:v>
                </c:pt>
                <c:pt idx="56">
                  <c:v>2209.5648249999999</c:v>
                </c:pt>
                <c:pt idx="57">
                  <c:v>2193.0858200000007</c:v>
                </c:pt>
                <c:pt idx="58">
                  <c:v>2203.6287649999995</c:v>
                </c:pt>
                <c:pt idx="59">
                  <c:v>2356.8686200000011</c:v>
                </c:pt>
                <c:pt idx="60">
                  <c:v>2388.0242450000001</c:v>
                </c:pt>
                <c:pt idx="61">
                  <c:v>2351.8955699999992</c:v>
                </c:pt>
                <c:pt idx="62">
                  <c:v>2377.5733349999996</c:v>
                </c:pt>
                <c:pt idx="63">
                  <c:v>2405.7068150000005</c:v>
                </c:pt>
                <c:pt idx="64">
                  <c:v>2410.2927649999997</c:v>
                </c:pt>
                <c:pt idx="65">
                  <c:v>2386.3016499999999</c:v>
                </c:pt>
                <c:pt idx="66">
                  <c:v>2333.0145700000007</c:v>
                </c:pt>
                <c:pt idx="67">
                  <c:v>2378.684075000001</c:v>
                </c:pt>
                <c:pt idx="68">
                  <c:v>2325.28442</c:v>
                </c:pt>
                <c:pt idx="69">
                  <c:v>2288.296225</c:v>
                </c:pt>
                <c:pt idx="70">
                  <c:v>2332.7767800000001</c:v>
                </c:pt>
                <c:pt idx="71">
                  <c:v>2325.2429450000009</c:v>
                </c:pt>
                <c:pt idx="72">
                  <c:v>2262.7567100000001</c:v>
                </c:pt>
                <c:pt idx="73">
                  <c:v>2201.8402050000004</c:v>
                </c:pt>
                <c:pt idx="74">
                  <c:v>2185.2415150000002</c:v>
                </c:pt>
                <c:pt idx="75">
                  <c:v>2167.2536099999998</c:v>
                </c:pt>
                <c:pt idx="76">
                  <c:v>2144.9108300000012</c:v>
                </c:pt>
                <c:pt idx="77">
                  <c:v>2125.4298249999997</c:v>
                </c:pt>
                <c:pt idx="78">
                  <c:v>2077.0964400000012</c:v>
                </c:pt>
                <c:pt idx="79">
                  <c:v>2070.4730799999998</c:v>
                </c:pt>
                <c:pt idx="80">
                  <c:v>2084.431195000001</c:v>
                </c:pt>
                <c:pt idx="81">
                  <c:v>2144.2093099999997</c:v>
                </c:pt>
                <c:pt idx="82">
                  <c:v>2120.2655949999994</c:v>
                </c:pt>
                <c:pt idx="83">
                  <c:v>2103.0692700000004</c:v>
                </c:pt>
                <c:pt idx="84">
                  <c:v>2121.3798900000006</c:v>
                </c:pt>
                <c:pt idx="85">
                  <c:v>2113.6888449999997</c:v>
                </c:pt>
                <c:pt idx="86">
                  <c:v>2145.5503349999994</c:v>
                </c:pt>
                <c:pt idx="87">
                  <c:v>2186.1527799999985</c:v>
                </c:pt>
                <c:pt idx="88">
                  <c:v>2259.0500300000003</c:v>
                </c:pt>
                <c:pt idx="89">
                  <c:v>2254.6530054110999</c:v>
                </c:pt>
                <c:pt idx="90">
                  <c:v>2177.4588299999996</c:v>
                </c:pt>
                <c:pt idx="91">
                  <c:v>2163.5184900000008</c:v>
                </c:pt>
                <c:pt idx="92">
                  <c:v>2189.199415</c:v>
                </c:pt>
                <c:pt idx="93">
                  <c:v>2232.4771949999999</c:v>
                </c:pt>
                <c:pt idx="94">
                  <c:v>2257.4040650000002</c:v>
                </c:pt>
                <c:pt idx="95">
                  <c:v>2288.0485600000002</c:v>
                </c:pt>
                <c:pt idx="96">
                  <c:v>2267.1210650000003</c:v>
                </c:pt>
                <c:pt idx="97">
                  <c:v>2218.816515</c:v>
                </c:pt>
                <c:pt idx="98">
                  <c:v>2237.5924450000002</c:v>
                </c:pt>
                <c:pt idx="99">
                  <c:v>2261.8730949999999</c:v>
                </c:pt>
                <c:pt idx="100">
                  <c:v>2241.9062399999998</c:v>
                </c:pt>
                <c:pt idx="101">
                  <c:v>2188.6282449999999</c:v>
                </c:pt>
                <c:pt idx="102">
                  <c:v>2241.043165</c:v>
                </c:pt>
                <c:pt idx="103">
                  <c:v>2235.265895</c:v>
                </c:pt>
                <c:pt idx="104">
                  <c:v>2177.7132099999999</c:v>
                </c:pt>
                <c:pt idx="105">
                  <c:v>2222.713585</c:v>
                </c:pt>
                <c:pt idx="106">
                  <c:v>2250.9857099999999</c:v>
                </c:pt>
                <c:pt idx="107">
                  <c:v>2197.0026400000002</c:v>
                </c:pt>
                <c:pt idx="108">
                  <c:v>2078.569395</c:v>
                </c:pt>
                <c:pt idx="109">
                  <c:v>2107.1377700000003</c:v>
                </c:pt>
                <c:pt idx="110">
                  <c:v>2127.0422149999999</c:v>
                </c:pt>
                <c:pt idx="111">
                  <c:v>2177.0511900000001</c:v>
                </c:pt>
                <c:pt idx="112">
                  <c:v>2185.9821400000001</c:v>
                </c:pt>
                <c:pt idx="113">
                  <c:v>2197.9775</c:v>
                </c:pt>
                <c:pt idx="114">
                  <c:v>2239.7262350000001</c:v>
                </c:pt>
                <c:pt idx="115">
                  <c:v>2291.7185049999998</c:v>
                </c:pt>
                <c:pt idx="116">
                  <c:v>2296.880365</c:v>
                </c:pt>
                <c:pt idx="117">
                  <c:v>2333.815235</c:v>
                </c:pt>
                <c:pt idx="118">
                  <c:v>2376.8386350000001</c:v>
                </c:pt>
                <c:pt idx="119">
                  <c:v>2433.9473400000002</c:v>
                </c:pt>
                <c:pt idx="120">
                  <c:v>2440.4972299999999</c:v>
                </c:pt>
                <c:pt idx="121">
                  <c:v>2344.3404049999999</c:v>
                </c:pt>
                <c:pt idx="122">
                  <c:v>2444.6</c:v>
                </c:pt>
                <c:pt idx="123">
                  <c:v>2448.6</c:v>
                </c:pt>
                <c:pt idx="124">
                  <c:v>2402.6</c:v>
                </c:pt>
                <c:pt idx="125">
                  <c:v>2417.9</c:v>
                </c:pt>
                <c:pt idx="126">
                  <c:v>2373.8000000000002</c:v>
                </c:pt>
                <c:pt idx="127">
                  <c:v>2508.9</c:v>
                </c:pt>
                <c:pt idx="128">
                  <c:v>2526.1</c:v>
                </c:pt>
                <c:pt idx="129">
                  <c:v>2458.8000000000002</c:v>
                </c:pt>
                <c:pt idx="130">
                  <c:v>2540.3000000000002</c:v>
                </c:pt>
                <c:pt idx="131">
                  <c:v>2542.9</c:v>
                </c:pt>
                <c:pt idx="132">
                  <c:v>2538.8000000000002</c:v>
                </c:pt>
                <c:pt idx="133">
                  <c:v>2531</c:v>
                </c:pt>
                <c:pt idx="134">
                  <c:v>2534.3000000000002</c:v>
                </c:pt>
                <c:pt idx="135">
                  <c:v>2519.6999999999998</c:v>
                </c:pt>
                <c:pt idx="136">
                  <c:v>2557.6999999999998</c:v>
                </c:pt>
                <c:pt idx="137">
                  <c:v>2557.1999999999998</c:v>
                </c:pt>
                <c:pt idx="138">
                  <c:v>2565.4</c:v>
                </c:pt>
                <c:pt idx="139">
                  <c:v>2544.1999999999998</c:v>
                </c:pt>
                <c:pt idx="140">
                  <c:v>2561.1999999999998</c:v>
                </c:pt>
                <c:pt idx="141">
                  <c:v>2516.9</c:v>
                </c:pt>
                <c:pt idx="142">
                  <c:v>2540.6999999999998</c:v>
                </c:pt>
                <c:pt idx="143">
                  <c:v>2527.4</c:v>
                </c:pt>
                <c:pt idx="144">
                  <c:v>2546.1</c:v>
                </c:pt>
                <c:pt idx="145">
                  <c:v>2537.4</c:v>
                </c:pt>
                <c:pt idx="146">
                  <c:v>2500.4</c:v>
                </c:pt>
                <c:pt idx="147">
                  <c:v>2508.1</c:v>
                </c:pt>
                <c:pt idx="148">
                  <c:v>2467</c:v>
                </c:pt>
                <c:pt idx="149">
                  <c:v>2453.4</c:v>
                </c:pt>
                <c:pt idx="150">
                  <c:v>2480.1</c:v>
                </c:pt>
                <c:pt idx="151">
                  <c:v>2520.6</c:v>
                </c:pt>
                <c:pt idx="152">
                  <c:v>2529.5</c:v>
                </c:pt>
                <c:pt idx="153">
                  <c:v>2530.8000000000002</c:v>
                </c:pt>
                <c:pt idx="154">
                  <c:v>2518.1</c:v>
                </c:pt>
                <c:pt idx="155">
                  <c:v>2602.8000000000002</c:v>
                </c:pt>
                <c:pt idx="156">
                  <c:v>2607.4</c:v>
                </c:pt>
                <c:pt idx="157">
                  <c:v>2648.4</c:v>
                </c:pt>
                <c:pt idx="158">
                  <c:v>2590.1</c:v>
                </c:pt>
                <c:pt idx="159">
                  <c:v>2580.1999999999998</c:v>
                </c:pt>
              </c:numCache>
            </c:numRef>
          </c:val>
          <c:smooth val="0"/>
        </c:ser>
        <c:dLbls>
          <c:showLegendKey val="0"/>
          <c:showVal val="0"/>
          <c:showCatName val="0"/>
          <c:showSerName val="0"/>
          <c:showPercent val="0"/>
          <c:showBubbleSize val="0"/>
        </c:dLbls>
        <c:marker val="1"/>
        <c:smooth val="0"/>
        <c:axId val="311874688"/>
        <c:axId val="311294976"/>
      </c:lineChart>
      <c:catAx>
        <c:axId val="311257344"/>
        <c:scaling>
          <c:orientation val="minMax"/>
        </c:scaling>
        <c:delete val="0"/>
        <c:axPos val="b"/>
        <c:numFmt formatCode="mmm\-yy" sourceLinked="0"/>
        <c:majorTickMark val="in"/>
        <c:minorTickMark val="none"/>
        <c:tickLblPos val="nextTo"/>
        <c:spPr>
          <a:ln w="12700">
            <a:solidFill>
              <a:sysClr val="windowText" lastClr="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311293056"/>
        <c:crosses val="autoZero"/>
        <c:auto val="0"/>
        <c:lblAlgn val="ctr"/>
        <c:lblOffset val="100"/>
        <c:tickLblSkip val="30"/>
        <c:tickMarkSkip val="30"/>
        <c:noMultiLvlLbl val="0"/>
      </c:catAx>
      <c:valAx>
        <c:axId val="311293056"/>
        <c:scaling>
          <c:orientation val="minMax"/>
          <c:max val="90"/>
          <c:min val="0"/>
        </c:scaling>
        <c:delete val="0"/>
        <c:axPos val="l"/>
        <c:title>
          <c:tx>
            <c:rich>
              <a:bodyPr/>
              <a:lstStyle/>
              <a:p>
                <a:pPr>
                  <a:defRPr sz="1000" b="0" i="0" u="none" strike="noStrike" baseline="0">
                    <a:solidFill>
                      <a:srgbClr val="000000"/>
                    </a:solidFill>
                    <a:latin typeface="Helv"/>
                    <a:ea typeface="Helv"/>
                    <a:cs typeface="Helv"/>
                  </a:defRPr>
                </a:pPr>
                <a:r>
                  <a:rPr lang="en-US" sz="1400" b="1" i="0" u="none" strike="noStrike" baseline="0">
                    <a:solidFill>
                      <a:srgbClr val="000000"/>
                    </a:solidFill>
                    <a:latin typeface="Arial"/>
                    <a:cs typeface="Arial"/>
                  </a:rPr>
                  <a:t>OSDA Flow (10</a:t>
                </a:r>
                <a:r>
                  <a:rPr lang="en-US" sz="1400" b="1" i="0" u="none" strike="noStrike" baseline="30000">
                    <a:solidFill>
                      <a:srgbClr val="000000"/>
                    </a:solidFill>
                    <a:latin typeface="Arial"/>
                    <a:cs typeface="Arial"/>
                  </a:rPr>
                  <a:t>6</a:t>
                </a:r>
                <a:r>
                  <a:rPr lang="en-US" sz="1400" b="1" i="0" u="none" strike="noStrike" baseline="0">
                    <a:solidFill>
                      <a:srgbClr val="000000"/>
                    </a:solidFill>
                    <a:latin typeface="Arial"/>
                    <a:cs typeface="Arial"/>
                  </a:rPr>
                  <a:t>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/day) </a:t>
                </a:r>
              </a:p>
            </c:rich>
          </c:tx>
          <c:layout>
            <c:manualLayout>
              <c:xMode val="edge"/>
              <c:yMode val="edge"/>
              <c:x val="1.0818120351588911E-2"/>
              <c:y val="0.32933050505499223"/>
            </c:manualLayout>
          </c:layout>
          <c:overlay val="0"/>
          <c:spPr>
            <a:solidFill>
              <a:srgbClr val="FFFFFF"/>
            </a:solid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311257344"/>
        <c:crosses val="autoZero"/>
        <c:crossBetween val="midCat"/>
        <c:majorUnit val="10"/>
        <c:minorUnit val="5"/>
      </c:valAx>
      <c:valAx>
        <c:axId val="311294976"/>
        <c:scaling>
          <c:orientation val="minMax"/>
          <c:max val="3555"/>
          <c:min val="0"/>
        </c:scaling>
        <c:delete val="0"/>
        <c:axPos val="r"/>
        <c:title>
          <c:tx>
            <c:rich>
              <a:bodyPr rot="-5400000" vert="horz"/>
              <a:lstStyle/>
              <a:p>
                <a:pPr>
                  <a:defRPr sz="1400" b="1"/>
                </a:pPr>
                <a:r>
                  <a:rPr lang="en-US" sz="1400" b="1">
                    <a:latin typeface="Arial" panose="020B0604020202020204" pitchFamily="34" charset="0"/>
                    <a:cs typeface="Arial" panose="020B0604020202020204" pitchFamily="34" charset="0"/>
                  </a:rPr>
                  <a:t>OSDA</a:t>
                </a:r>
                <a:r>
                  <a:rPr lang="en-US" sz="1400" b="1" baseline="0">
                    <a:latin typeface="Arial" panose="020B0604020202020204" pitchFamily="34" charset="0"/>
                    <a:cs typeface="Arial" panose="020B0604020202020204" pitchFamily="34" charset="0"/>
                  </a:rPr>
                  <a:t> Flow (TJ/day</a:t>
                </a:r>
                <a:r>
                  <a:rPr lang="en-US" sz="1400" b="1" baseline="0"/>
                  <a:t>)</a:t>
                </a:r>
                <a:endParaRPr lang="en-US" sz="1400" b="1"/>
              </a:p>
            </c:rich>
          </c:tx>
          <c:layout/>
          <c:overlay val="0"/>
        </c:title>
        <c:numFmt formatCode="0" sourceLinked="0"/>
        <c:majorTickMark val="out"/>
        <c:minorTickMark val="in"/>
        <c:tickLblPos val="nextTo"/>
        <c:spPr>
          <a:ln w="3175">
            <a:solidFill>
              <a:srgbClr val="000000"/>
            </a:solidFill>
          </a:ln>
        </c:spPr>
        <c:txPr>
          <a:bodyPr/>
          <a:lstStyle/>
          <a:p>
            <a:pPr>
              <a:defRPr sz="1200" b="1">
                <a:latin typeface="Arial" panose="020B0604020202020204" pitchFamily="34" charset="0"/>
                <a:cs typeface="Arial" panose="020B0604020202020204" pitchFamily="34" charset="0"/>
              </a:defRPr>
            </a:pPr>
            <a:endParaRPr lang="en-US"/>
          </a:p>
        </c:txPr>
        <c:crossAx val="311874688"/>
        <c:crosses val="max"/>
        <c:crossBetween val="between"/>
        <c:majorUnit val="395"/>
        <c:minorUnit val="197.5"/>
      </c:valAx>
      <c:dateAx>
        <c:axId val="311874688"/>
        <c:scaling>
          <c:orientation val="minMax"/>
        </c:scaling>
        <c:delete val="1"/>
        <c:axPos val="b"/>
        <c:numFmt formatCode="mmm\-yy" sourceLinked="1"/>
        <c:majorTickMark val="out"/>
        <c:minorTickMark val="none"/>
        <c:tickLblPos val="nextTo"/>
        <c:crossAx val="311294976"/>
        <c:crosses val="autoZero"/>
        <c:auto val="1"/>
        <c:lblOffset val="100"/>
        <c:baseTimeUnit val="days"/>
      </c:dateAx>
      <c:spPr>
        <a:noFill/>
        <a:ln w="25400">
          <a:noFill/>
        </a:ln>
      </c:spPr>
    </c:plotArea>
    <c:legend>
      <c:legendPos val="r"/>
      <c:layout>
        <c:manualLayout>
          <c:xMode val="edge"/>
          <c:yMode val="edge"/>
          <c:x val="8.647277102532569E-2"/>
          <c:y val="0.86612899762705964"/>
          <c:w val="0.80536444607710045"/>
          <c:h val="5.1838195824957703E-2"/>
        </c:manualLayout>
      </c:layout>
      <c:overlay val="0"/>
      <c:spPr>
        <a:solidFill>
          <a:srgbClr val="FFFFFF"/>
        </a:solidFill>
        <a:ln w="3175">
          <a:solidFill>
            <a:srgbClr val="000000"/>
          </a:solidFill>
          <a:prstDash val="solid"/>
        </a:ln>
      </c:spPr>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Helv"/>
          <a:ea typeface="Helv"/>
          <a:cs typeface="Helv"/>
        </a:defRPr>
      </a:pPr>
      <a:endParaRPr lang="en-US"/>
    </a:p>
  </c:txPr>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12032355915072E-2"/>
          <c:y val="0.02"/>
          <c:w val="0.83720930232558144"/>
          <c:h val="0.92428571428571427"/>
        </c:manualLayout>
      </c:layout>
      <c:areaChart>
        <c:grouping val="standard"/>
        <c:varyColors val="0"/>
        <c:ser>
          <c:idx val="0"/>
          <c:order val="0"/>
          <c:tx>
            <c:v>B.C. Receipt/Alta Delivery Capability</c:v>
          </c:tx>
          <c:spPr>
            <a:solidFill>
              <a:schemeClr val="tx2">
                <a:lumMod val="40000"/>
                <a:lumOff val="60000"/>
              </a:schemeClr>
            </a:solidFill>
            <a:ln w="12700">
              <a:solidFill>
                <a:srgbClr val="000000"/>
              </a:solidFill>
              <a:prstDash val="solid"/>
            </a:ln>
            <a:effectLst>
              <a:outerShdw dist="35921" dir="2700000" algn="br">
                <a:srgbClr val="000000"/>
              </a:outerShdw>
            </a:effectLst>
          </c:spPr>
          <c:cat>
            <c:numRef>
              <c:f>('Long Term BORDER'!$C$307:$C$672,'Long Term BORDER'!$AF$307:$AF$672)</c:f>
              <c:numCache>
                <c:formatCode>mmm\-yy</c:formatCode>
                <c:ptCount val="732"/>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pt idx="366" formatCode="General">
                  <c:v>53.47</c:v>
                </c:pt>
                <c:pt idx="367" formatCode="General">
                  <c:v>53.47</c:v>
                </c:pt>
                <c:pt idx="368" formatCode="General">
                  <c:v>53.47</c:v>
                </c:pt>
                <c:pt idx="369" formatCode="General">
                  <c:v>53.47</c:v>
                </c:pt>
                <c:pt idx="370" formatCode="General">
                  <c:v>53.47</c:v>
                </c:pt>
                <c:pt idx="371" formatCode="General">
                  <c:v>53.47</c:v>
                </c:pt>
                <c:pt idx="372" formatCode="General">
                  <c:v>53.47</c:v>
                </c:pt>
                <c:pt idx="373" formatCode="General">
                  <c:v>53.47</c:v>
                </c:pt>
                <c:pt idx="374" formatCode="General">
                  <c:v>53.47</c:v>
                </c:pt>
                <c:pt idx="375" formatCode="General">
                  <c:v>53.47</c:v>
                </c:pt>
                <c:pt idx="376" formatCode="General">
                  <c:v>53.47</c:v>
                </c:pt>
                <c:pt idx="377" formatCode="General">
                  <c:v>53.47</c:v>
                </c:pt>
                <c:pt idx="378" formatCode="General">
                  <c:v>53.47</c:v>
                </c:pt>
                <c:pt idx="379" formatCode="General">
                  <c:v>53.47</c:v>
                </c:pt>
                <c:pt idx="380" formatCode="General">
                  <c:v>53.47</c:v>
                </c:pt>
                <c:pt idx="381" formatCode="General">
                  <c:v>53.47</c:v>
                </c:pt>
                <c:pt idx="382" formatCode="General">
                  <c:v>53.47</c:v>
                </c:pt>
                <c:pt idx="383" formatCode="General">
                  <c:v>53.47</c:v>
                </c:pt>
                <c:pt idx="384" formatCode="General">
                  <c:v>53.47</c:v>
                </c:pt>
                <c:pt idx="385" formatCode="General">
                  <c:v>53.47</c:v>
                </c:pt>
                <c:pt idx="386" formatCode="General">
                  <c:v>53.47</c:v>
                </c:pt>
                <c:pt idx="387" formatCode="General">
                  <c:v>53.47</c:v>
                </c:pt>
                <c:pt idx="388" formatCode="General">
                  <c:v>53.47</c:v>
                </c:pt>
                <c:pt idx="389" formatCode="General">
                  <c:v>53.47</c:v>
                </c:pt>
                <c:pt idx="390" formatCode="General">
                  <c:v>53.47</c:v>
                </c:pt>
                <c:pt idx="391" formatCode="General">
                  <c:v>53.47</c:v>
                </c:pt>
                <c:pt idx="392" formatCode="General">
                  <c:v>53.47</c:v>
                </c:pt>
                <c:pt idx="393" formatCode="General">
                  <c:v>53.47</c:v>
                </c:pt>
                <c:pt idx="394" formatCode="General">
                  <c:v>53.47</c:v>
                </c:pt>
                <c:pt idx="395" formatCode="General">
                  <c:v>53.47</c:v>
                </c:pt>
                <c:pt idx="396" formatCode="General">
                  <c:v>53.47</c:v>
                </c:pt>
                <c:pt idx="397" formatCode="General">
                  <c:v>53.47</c:v>
                </c:pt>
                <c:pt idx="398" formatCode="General">
                  <c:v>53.47</c:v>
                </c:pt>
                <c:pt idx="399" formatCode="General">
                  <c:v>53.47</c:v>
                </c:pt>
                <c:pt idx="400" formatCode="General">
                  <c:v>53.47</c:v>
                </c:pt>
                <c:pt idx="401" formatCode="General">
                  <c:v>53.47</c:v>
                </c:pt>
                <c:pt idx="402" formatCode="General">
                  <c:v>53.47</c:v>
                </c:pt>
                <c:pt idx="403" formatCode="General">
                  <c:v>53.47</c:v>
                </c:pt>
                <c:pt idx="404" formatCode="General">
                  <c:v>53.47</c:v>
                </c:pt>
                <c:pt idx="405" formatCode="General">
                  <c:v>53.47</c:v>
                </c:pt>
                <c:pt idx="406" formatCode="General">
                  <c:v>53.47</c:v>
                </c:pt>
                <c:pt idx="407" formatCode="General">
                  <c:v>53.47</c:v>
                </c:pt>
                <c:pt idx="408" formatCode="General">
                  <c:v>53.47</c:v>
                </c:pt>
                <c:pt idx="409" formatCode="General">
                  <c:v>53.47</c:v>
                </c:pt>
                <c:pt idx="410" formatCode="General">
                  <c:v>53.47</c:v>
                </c:pt>
                <c:pt idx="411" formatCode="General">
                  <c:v>53.47</c:v>
                </c:pt>
                <c:pt idx="412" formatCode="General">
                  <c:v>53.47</c:v>
                </c:pt>
                <c:pt idx="413" formatCode="General">
                  <c:v>53.47</c:v>
                </c:pt>
                <c:pt idx="414" formatCode="General">
                  <c:v>53.47</c:v>
                </c:pt>
                <c:pt idx="415" formatCode="General">
                  <c:v>53.47</c:v>
                </c:pt>
                <c:pt idx="416" formatCode="General">
                  <c:v>53.47</c:v>
                </c:pt>
                <c:pt idx="417" formatCode="General">
                  <c:v>53.47</c:v>
                </c:pt>
                <c:pt idx="418" formatCode="General">
                  <c:v>53.47</c:v>
                </c:pt>
                <c:pt idx="419" formatCode="General">
                  <c:v>53.47</c:v>
                </c:pt>
                <c:pt idx="420" formatCode="General">
                  <c:v>53.47</c:v>
                </c:pt>
                <c:pt idx="421" formatCode="General">
                  <c:v>53.47</c:v>
                </c:pt>
                <c:pt idx="422" formatCode="General">
                  <c:v>53.47</c:v>
                </c:pt>
                <c:pt idx="423" formatCode="General">
                  <c:v>53.47</c:v>
                </c:pt>
                <c:pt idx="424" formatCode="General">
                  <c:v>53.47</c:v>
                </c:pt>
                <c:pt idx="425" formatCode="General">
                  <c:v>53.47</c:v>
                </c:pt>
                <c:pt idx="426" formatCode="General">
                  <c:v>53.47</c:v>
                </c:pt>
                <c:pt idx="427" formatCode="General">
                  <c:v>53.47</c:v>
                </c:pt>
                <c:pt idx="428" formatCode="General">
                  <c:v>55.62</c:v>
                </c:pt>
                <c:pt idx="429" formatCode="General">
                  <c:v>55.62</c:v>
                </c:pt>
                <c:pt idx="430" formatCode="General">
                  <c:v>55.62</c:v>
                </c:pt>
                <c:pt idx="431" formatCode="General">
                  <c:v>55.62</c:v>
                </c:pt>
                <c:pt idx="432" formatCode="General">
                  <c:v>55.62</c:v>
                </c:pt>
                <c:pt idx="433" formatCode="General">
                  <c:v>55.62</c:v>
                </c:pt>
                <c:pt idx="434" formatCode="General">
                  <c:v>55.62</c:v>
                </c:pt>
                <c:pt idx="435" formatCode="General">
                  <c:v>55.62</c:v>
                </c:pt>
                <c:pt idx="436" formatCode="General">
                  <c:v>55.62</c:v>
                </c:pt>
                <c:pt idx="437" formatCode="General">
                  <c:v>55.62</c:v>
                </c:pt>
                <c:pt idx="438" formatCode="General">
                  <c:v>55.62</c:v>
                </c:pt>
                <c:pt idx="439" formatCode="General">
                  <c:v>55.62</c:v>
                </c:pt>
                <c:pt idx="440" formatCode="General">
                  <c:v>55.62</c:v>
                </c:pt>
                <c:pt idx="441" formatCode="General">
                  <c:v>55.62</c:v>
                </c:pt>
                <c:pt idx="442" formatCode="General">
                  <c:v>55.62</c:v>
                </c:pt>
                <c:pt idx="443" formatCode="General">
                  <c:v>55.62</c:v>
                </c:pt>
                <c:pt idx="444" formatCode="General">
                  <c:v>55.62</c:v>
                </c:pt>
                <c:pt idx="445" formatCode="General">
                  <c:v>55.62</c:v>
                </c:pt>
                <c:pt idx="446" formatCode="General">
                  <c:v>55.62</c:v>
                </c:pt>
                <c:pt idx="447" formatCode="General">
                  <c:v>55.62</c:v>
                </c:pt>
                <c:pt idx="448" formatCode="General">
                  <c:v>55.62</c:v>
                </c:pt>
                <c:pt idx="449" formatCode="General">
                  <c:v>55.62</c:v>
                </c:pt>
                <c:pt idx="450" formatCode="General">
                  <c:v>55.62</c:v>
                </c:pt>
                <c:pt idx="451" formatCode="General">
                  <c:v>55.62</c:v>
                </c:pt>
                <c:pt idx="452" formatCode="General">
                  <c:v>55.62</c:v>
                </c:pt>
                <c:pt idx="453" formatCode="General">
                  <c:v>55.62</c:v>
                </c:pt>
                <c:pt idx="454" formatCode="General">
                  <c:v>55.62</c:v>
                </c:pt>
                <c:pt idx="455" formatCode="General">
                  <c:v>55.62</c:v>
                </c:pt>
                <c:pt idx="456" formatCode="General">
                  <c:v>55.62</c:v>
                </c:pt>
                <c:pt idx="457" formatCode="General">
                  <c:v>55.62</c:v>
                </c:pt>
                <c:pt idx="458" formatCode="General">
                  <c:v>54</c:v>
                </c:pt>
                <c:pt idx="459" formatCode="General">
                  <c:v>54</c:v>
                </c:pt>
                <c:pt idx="460" formatCode="General">
                  <c:v>54</c:v>
                </c:pt>
                <c:pt idx="461" formatCode="General">
                  <c:v>54</c:v>
                </c:pt>
                <c:pt idx="462" formatCode="General">
                  <c:v>54</c:v>
                </c:pt>
                <c:pt idx="463" formatCode="General">
                  <c:v>54</c:v>
                </c:pt>
                <c:pt idx="464" formatCode="General">
                  <c:v>54</c:v>
                </c:pt>
                <c:pt idx="465" formatCode="General">
                  <c:v>54</c:v>
                </c:pt>
                <c:pt idx="466" formatCode="General">
                  <c:v>54</c:v>
                </c:pt>
                <c:pt idx="467" formatCode="General">
                  <c:v>54</c:v>
                </c:pt>
                <c:pt idx="468" formatCode="General">
                  <c:v>54</c:v>
                </c:pt>
                <c:pt idx="469" formatCode="General">
                  <c:v>54</c:v>
                </c:pt>
                <c:pt idx="470" formatCode="General">
                  <c:v>54</c:v>
                </c:pt>
                <c:pt idx="471" formatCode="General">
                  <c:v>54</c:v>
                </c:pt>
                <c:pt idx="472" formatCode="General">
                  <c:v>54</c:v>
                </c:pt>
                <c:pt idx="473" formatCode="General">
                  <c:v>54</c:v>
                </c:pt>
                <c:pt idx="474" formatCode="General">
                  <c:v>54</c:v>
                </c:pt>
                <c:pt idx="475" formatCode="General">
                  <c:v>54</c:v>
                </c:pt>
                <c:pt idx="476" formatCode="General">
                  <c:v>54</c:v>
                </c:pt>
                <c:pt idx="477" formatCode="General">
                  <c:v>54</c:v>
                </c:pt>
                <c:pt idx="478" formatCode="General">
                  <c:v>54</c:v>
                </c:pt>
                <c:pt idx="479" formatCode="General">
                  <c:v>54</c:v>
                </c:pt>
                <c:pt idx="480" formatCode="General">
                  <c:v>54</c:v>
                </c:pt>
                <c:pt idx="481" formatCode="General">
                  <c:v>54</c:v>
                </c:pt>
                <c:pt idx="482" formatCode="General">
                  <c:v>54</c:v>
                </c:pt>
                <c:pt idx="483" formatCode="General">
                  <c:v>54</c:v>
                </c:pt>
                <c:pt idx="484" formatCode="General">
                  <c:v>54</c:v>
                </c:pt>
                <c:pt idx="485" formatCode="General">
                  <c:v>54</c:v>
                </c:pt>
                <c:pt idx="486" formatCode="General">
                  <c:v>54</c:v>
                </c:pt>
                <c:pt idx="487" formatCode="General">
                  <c:v>54</c:v>
                </c:pt>
                <c:pt idx="488" formatCode="General">
                  <c:v>54</c:v>
                </c:pt>
                <c:pt idx="489" formatCode="General">
                  <c:v>55.1</c:v>
                </c:pt>
                <c:pt idx="490" formatCode="General">
                  <c:v>55.1</c:v>
                </c:pt>
                <c:pt idx="491" formatCode="General">
                  <c:v>55.1</c:v>
                </c:pt>
                <c:pt idx="492" formatCode="General">
                  <c:v>55.1</c:v>
                </c:pt>
                <c:pt idx="493" formatCode="General">
                  <c:v>55.1</c:v>
                </c:pt>
                <c:pt idx="494" formatCode="General">
                  <c:v>55.1</c:v>
                </c:pt>
                <c:pt idx="495" formatCode="General">
                  <c:v>55.1</c:v>
                </c:pt>
                <c:pt idx="496" formatCode="General">
                  <c:v>55.1</c:v>
                </c:pt>
                <c:pt idx="497" formatCode="General">
                  <c:v>55.1</c:v>
                </c:pt>
                <c:pt idx="498" formatCode="General">
                  <c:v>55.1</c:v>
                </c:pt>
                <c:pt idx="499" formatCode="General">
                  <c:v>55.1</c:v>
                </c:pt>
                <c:pt idx="500" formatCode="General">
                  <c:v>55.1</c:v>
                </c:pt>
                <c:pt idx="501" formatCode="General">
                  <c:v>55.1</c:v>
                </c:pt>
                <c:pt idx="502" formatCode="General">
                  <c:v>55.1</c:v>
                </c:pt>
                <c:pt idx="503" formatCode="General">
                  <c:v>55.1</c:v>
                </c:pt>
                <c:pt idx="504" formatCode="General">
                  <c:v>55.1</c:v>
                </c:pt>
                <c:pt idx="505" formatCode="General">
                  <c:v>55.1</c:v>
                </c:pt>
                <c:pt idx="506" formatCode="General">
                  <c:v>55.1</c:v>
                </c:pt>
                <c:pt idx="507" formatCode="General">
                  <c:v>55.1</c:v>
                </c:pt>
                <c:pt idx="508" formatCode="General">
                  <c:v>55.1</c:v>
                </c:pt>
                <c:pt idx="509" formatCode="General">
                  <c:v>55.1</c:v>
                </c:pt>
                <c:pt idx="510" formatCode="General">
                  <c:v>55.1</c:v>
                </c:pt>
                <c:pt idx="511" formatCode="General">
                  <c:v>55.1</c:v>
                </c:pt>
                <c:pt idx="512" formatCode="General">
                  <c:v>55.1</c:v>
                </c:pt>
                <c:pt idx="513" formatCode="General">
                  <c:v>55.1</c:v>
                </c:pt>
                <c:pt idx="514" formatCode="General">
                  <c:v>55.1</c:v>
                </c:pt>
                <c:pt idx="515" formatCode="General">
                  <c:v>55.1</c:v>
                </c:pt>
                <c:pt idx="516" formatCode="General">
                  <c:v>55.1</c:v>
                </c:pt>
                <c:pt idx="517" formatCode="General">
                  <c:v>55.1</c:v>
                </c:pt>
                <c:pt idx="518" formatCode="General">
                  <c:v>55.1</c:v>
                </c:pt>
                <c:pt idx="519" formatCode="General">
                  <c:v>57.4</c:v>
                </c:pt>
                <c:pt idx="520" formatCode="General">
                  <c:v>57.4</c:v>
                </c:pt>
                <c:pt idx="521" formatCode="General">
                  <c:v>57.4</c:v>
                </c:pt>
                <c:pt idx="522" formatCode="General">
                  <c:v>57.4</c:v>
                </c:pt>
                <c:pt idx="523" formatCode="General">
                  <c:v>57.4</c:v>
                </c:pt>
                <c:pt idx="524" formatCode="General">
                  <c:v>57.4</c:v>
                </c:pt>
                <c:pt idx="525" formatCode="General">
                  <c:v>57.4</c:v>
                </c:pt>
                <c:pt idx="526" formatCode="General">
                  <c:v>57.4</c:v>
                </c:pt>
                <c:pt idx="527" formatCode="General">
                  <c:v>57.4</c:v>
                </c:pt>
                <c:pt idx="528" formatCode="General">
                  <c:v>57.4</c:v>
                </c:pt>
                <c:pt idx="529" formatCode="General">
                  <c:v>57.4</c:v>
                </c:pt>
                <c:pt idx="530" formatCode="General">
                  <c:v>57.4</c:v>
                </c:pt>
                <c:pt idx="531" formatCode="General">
                  <c:v>57.4</c:v>
                </c:pt>
                <c:pt idx="532" formatCode="General">
                  <c:v>57.4</c:v>
                </c:pt>
                <c:pt idx="533" formatCode="General">
                  <c:v>57.4</c:v>
                </c:pt>
                <c:pt idx="534" formatCode="General">
                  <c:v>57.4</c:v>
                </c:pt>
                <c:pt idx="535" formatCode="General">
                  <c:v>57.4</c:v>
                </c:pt>
                <c:pt idx="536" formatCode="General">
                  <c:v>57.4</c:v>
                </c:pt>
                <c:pt idx="537" formatCode="General">
                  <c:v>57.4</c:v>
                </c:pt>
                <c:pt idx="538" formatCode="General">
                  <c:v>57.4</c:v>
                </c:pt>
                <c:pt idx="539" formatCode="General">
                  <c:v>57.4</c:v>
                </c:pt>
                <c:pt idx="540" formatCode="General">
                  <c:v>57.4</c:v>
                </c:pt>
                <c:pt idx="541" formatCode="General">
                  <c:v>57.4</c:v>
                </c:pt>
                <c:pt idx="542" formatCode="General">
                  <c:v>57.4</c:v>
                </c:pt>
                <c:pt idx="543" formatCode="General">
                  <c:v>57.4</c:v>
                </c:pt>
                <c:pt idx="544" formatCode="General">
                  <c:v>57.4</c:v>
                </c:pt>
                <c:pt idx="545" formatCode="General">
                  <c:v>57.4</c:v>
                </c:pt>
                <c:pt idx="546" formatCode="General">
                  <c:v>57.4</c:v>
                </c:pt>
                <c:pt idx="547" formatCode="General">
                  <c:v>57.4</c:v>
                </c:pt>
                <c:pt idx="548" formatCode="General">
                  <c:v>57.4</c:v>
                </c:pt>
                <c:pt idx="549" formatCode="General">
                  <c:v>57.4</c:v>
                </c:pt>
                <c:pt idx="550" formatCode="General">
                  <c:v>57.4</c:v>
                </c:pt>
                <c:pt idx="551" formatCode="General">
                  <c:v>57.4</c:v>
                </c:pt>
                <c:pt idx="552" formatCode="General">
                  <c:v>57.4</c:v>
                </c:pt>
                <c:pt idx="553" formatCode="General">
                  <c:v>57.4</c:v>
                </c:pt>
                <c:pt idx="554" formatCode="General">
                  <c:v>57.4</c:v>
                </c:pt>
                <c:pt idx="555" formatCode="General">
                  <c:v>57.4</c:v>
                </c:pt>
                <c:pt idx="556" formatCode="General">
                  <c:v>57.4</c:v>
                </c:pt>
                <c:pt idx="557" formatCode="General">
                  <c:v>57.4</c:v>
                </c:pt>
                <c:pt idx="558" formatCode="General">
                  <c:v>57.4</c:v>
                </c:pt>
                <c:pt idx="559" formatCode="General">
                  <c:v>57.4</c:v>
                </c:pt>
                <c:pt idx="560" formatCode="General">
                  <c:v>57.4</c:v>
                </c:pt>
                <c:pt idx="561" formatCode="General">
                  <c:v>57.4</c:v>
                </c:pt>
                <c:pt idx="562" formatCode="General">
                  <c:v>57.4</c:v>
                </c:pt>
                <c:pt idx="563" formatCode="General">
                  <c:v>57.4</c:v>
                </c:pt>
                <c:pt idx="564" formatCode="General">
                  <c:v>57.4</c:v>
                </c:pt>
                <c:pt idx="565" formatCode="General">
                  <c:v>57.4</c:v>
                </c:pt>
                <c:pt idx="566" formatCode="General">
                  <c:v>57.4</c:v>
                </c:pt>
                <c:pt idx="567" formatCode="General">
                  <c:v>57.4</c:v>
                </c:pt>
                <c:pt idx="568" formatCode="General">
                  <c:v>57.4</c:v>
                </c:pt>
                <c:pt idx="569" formatCode="General">
                  <c:v>57.4</c:v>
                </c:pt>
                <c:pt idx="570" formatCode="General">
                  <c:v>57.4</c:v>
                </c:pt>
                <c:pt idx="571" formatCode="General">
                  <c:v>57.4</c:v>
                </c:pt>
                <c:pt idx="572" formatCode="General">
                  <c:v>57.4</c:v>
                </c:pt>
                <c:pt idx="573" formatCode="General">
                  <c:v>57.4</c:v>
                </c:pt>
                <c:pt idx="574" formatCode="General">
                  <c:v>57.4</c:v>
                </c:pt>
                <c:pt idx="575" formatCode="General">
                  <c:v>57.4</c:v>
                </c:pt>
                <c:pt idx="576" formatCode="General">
                  <c:v>57.4</c:v>
                </c:pt>
                <c:pt idx="577" formatCode="General">
                  <c:v>57.4</c:v>
                </c:pt>
                <c:pt idx="578" formatCode="General">
                  <c:v>57.4</c:v>
                </c:pt>
                <c:pt idx="579" formatCode="General">
                  <c:v>57.4</c:v>
                </c:pt>
                <c:pt idx="580" formatCode="General">
                  <c:v>57.4</c:v>
                </c:pt>
                <c:pt idx="581" formatCode="General">
                  <c:v>57.4</c:v>
                </c:pt>
                <c:pt idx="582" formatCode="General">
                  <c:v>57.4</c:v>
                </c:pt>
                <c:pt idx="583" formatCode="General">
                  <c:v>57.4</c:v>
                </c:pt>
                <c:pt idx="584" formatCode="General">
                  <c:v>57.4</c:v>
                </c:pt>
                <c:pt idx="585" formatCode="General">
                  <c:v>57.4</c:v>
                </c:pt>
                <c:pt idx="586" formatCode="General">
                  <c:v>57.4</c:v>
                </c:pt>
                <c:pt idx="587" formatCode="General">
                  <c:v>57.4</c:v>
                </c:pt>
                <c:pt idx="588" formatCode="General">
                  <c:v>57.4</c:v>
                </c:pt>
                <c:pt idx="589" formatCode="General">
                  <c:v>57.4</c:v>
                </c:pt>
                <c:pt idx="590" formatCode="General">
                  <c:v>57.4</c:v>
                </c:pt>
                <c:pt idx="591" formatCode="General">
                  <c:v>57.4</c:v>
                </c:pt>
                <c:pt idx="592" formatCode="General">
                  <c:v>57.4</c:v>
                </c:pt>
                <c:pt idx="593" formatCode="General">
                  <c:v>57.4</c:v>
                </c:pt>
                <c:pt idx="594" formatCode="General">
                  <c:v>57.4</c:v>
                </c:pt>
                <c:pt idx="595" formatCode="General">
                  <c:v>57.4</c:v>
                </c:pt>
                <c:pt idx="596" formatCode="General">
                  <c:v>57.4</c:v>
                </c:pt>
                <c:pt idx="597" formatCode="General">
                  <c:v>57.4</c:v>
                </c:pt>
                <c:pt idx="598" formatCode="General">
                  <c:v>57.4</c:v>
                </c:pt>
                <c:pt idx="599" formatCode="General">
                  <c:v>57.4</c:v>
                </c:pt>
                <c:pt idx="600" formatCode="General">
                  <c:v>57.4</c:v>
                </c:pt>
                <c:pt idx="601" formatCode="General">
                  <c:v>57.4</c:v>
                </c:pt>
                <c:pt idx="602" formatCode="General">
                  <c:v>57.4</c:v>
                </c:pt>
                <c:pt idx="603" formatCode="General">
                  <c:v>57.4</c:v>
                </c:pt>
                <c:pt idx="604" formatCode="General">
                  <c:v>57.4</c:v>
                </c:pt>
                <c:pt idx="605" formatCode="General">
                  <c:v>57.4</c:v>
                </c:pt>
                <c:pt idx="606" formatCode="General">
                  <c:v>57.4</c:v>
                </c:pt>
                <c:pt idx="607" formatCode="General">
                  <c:v>57.4</c:v>
                </c:pt>
                <c:pt idx="608" formatCode="General">
                  <c:v>57.4</c:v>
                </c:pt>
                <c:pt idx="609" formatCode="General">
                  <c:v>57.4</c:v>
                </c:pt>
                <c:pt idx="610" formatCode="General">
                  <c:v>54.2</c:v>
                </c:pt>
                <c:pt idx="611" formatCode="General">
                  <c:v>54.2</c:v>
                </c:pt>
                <c:pt idx="612" formatCode="General">
                  <c:v>54.2</c:v>
                </c:pt>
                <c:pt idx="613" formatCode="General">
                  <c:v>54.2</c:v>
                </c:pt>
                <c:pt idx="614" formatCode="General">
                  <c:v>54.2</c:v>
                </c:pt>
                <c:pt idx="615" formatCode="General">
                  <c:v>54.2</c:v>
                </c:pt>
                <c:pt idx="616" formatCode="General">
                  <c:v>54.2</c:v>
                </c:pt>
                <c:pt idx="617" formatCode="General">
                  <c:v>54.2</c:v>
                </c:pt>
                <c:pt idx="618" formatCode="General">
                  <c:v>54.2</c:v>
                </c:pt>
                <c:pt idx="619" formatCode="General">
                  <c:v>54.2</c:v>
                </c:pt>
                <c:pt idx="620" formatCode="General">
                  <c:v>54.2</c:v>
                </c:pt>
                <c:pt idx="621" formatCode="General">
                  <c:v>54.2</c:v>
                </c:pt>
                <c:pt idx="622" formatCode="General">
                  <c:v>54.2</c:v>
                </c:pt>
                <c:pt idx="623" formatCode="General">
                  <c:v>54.2</c:v>
                </c:pt>
                <c:pt idx="624" formatCode="General">
                  <c:v>54.2</c:v>
                </c:pt>
                <c:pt idx="625" formatCode="General">
                  <c:v>54.2</c:v>
                </c:pt>
                <c:pt idx="626" formatCode="General">
                  <c:v>54.2</c:v>
                </c:pt>
                <c:pt idx="627" formatCode="General">
                  <c:v>54.2</c:v>
                </c:pt>
                <c:pt idx="628" formatCode="General">
                  <c:v>54.2</c:v>
                </c:pt>
                <c:pt idx="629" formatCode="General">
                  <c:v>54.2</c:v>
                </c:pt>
                <c:pt idx="630" formatCode="General">
                  <c:v>54.2</c:v>
                </c:pt>
                <c:pt idx="631" formatCode="General">
                  <c:v>54.2</c:v>
                </c:pt>
                <c:pt idx="632" formatCode="General">
                  <c:v>54.2</c:v>
                </c:pt>
                <c:pt idx="633" formatCode="General">
                  <c:v>54.2</c:v>
                </c:pt>
                <c:pt idx="634" formatCode="General">
                  <c:v>54.2</c:v>
                </c:pt>
                <c:pt idx="635" formatCode="General">
                  <c:v>54.2</c:v>
                </c:pt>
                <c:pt idx="636" formatCode="General">
                  <c:v>54.2</c:v>
                </c:pt>
                <c:pt idx="637" formatCode="General">
                  <c:v>54.2</c:v>
                </c:pt>
                <c:pt idx="638" formatCode="General">
                  <c:v>54.2</c:v>
                </c:pt>
                <c:pt idx="639" formatCode="General">
                  <c:v>54.2</c:v>
                </c:pt>
                <c:pt idx="640" formatCode="General">
                  <c:v>54.2</c:v>
                </c:pt>
                <c:pt idx="641" formatCode="General">
                  <c:v>54.2</c:v>
                </c:pt>
                <c:pt idx="642" formatCode="General">
                  <c:v>54.2</c:v>
                </c:pt>
                <c:pt idx="643" formatCode="General">
                  <c:v>54.2</c:v>
                </c:pt>
                <c:pt idx="644" formatCode="General">
                  <c:v>54.2</c:v>
                </c:pt>
                <c:pt idx="645" formatCode="General">
                  <c:v>54.2</c:v>
                </c:pt>
                <c:pt idx="646" formatCode="General">
                  <c:v>54.2</c:v>
                </c:pt>
                <c:pt idx="647" formatCode="General">
                  <c:v>54.2</c:v>
                </c:pt>
                <c:pt idx="648" formatCode="General">
                  <c:v>54.2</c:v>
                </c:pt>
                <c:pt idx="649" formatCode="General">
                  <c:v>54.2</c:v>
                </c:pt>
                <c:pt idx="650" formatCode="General">
                  <c:v>54.2</c:v>
                </c:pt>
                <c:pt idx="651" formatCode="General">
                  <c:v>54.2</c:v>
                </c:pt>
                <c:pt idx="652" formatCode="General">
                  <c:v>54.2</c:v>
                </c:pt>
                <c:pt idx="653" formatCode="General">
                  <c:v>54.2</c:v>
                </c:pt>
                <c:pt idx="654" formatCode="General">
                  <c:v>54.2</c:v>
                </c:pt>
                <c:pt idx="655" formatCode="General">
                  <c:v>54.2</c:v>
                </c:pt>
                <c:pt idx="656" formatCode="General">
                  <c:v>54.2</c:v>
                </c:pt>
                <c:pt idx="657" formatCode="General">
                  <c:v>54.2</c:v>
                </c:pt>
                <c:pt idx="658" formatCode="General">
                  <c:v>54.2</c:v>
                </c:pt>
                <c:pt idx="659" formatCode="General">
                  <c:v>54.2</c:v>
                </c:pt>
                <c:pt idx="660" formatCode="General">
                  <c:v>54.2</c:v>
                </c:pt>
                <c:pt idx="661" formatCode="General">
                  <c:v>54.2</c:v>
                </c:pt>
                <c:pt idx="662" formatCode="General">
                  <c:v>54.2</c:v>
                </c:pt>
                <c:pt idx="663" formatCode="General">
                  <c:v>54.2</c:v>
                </c:pt>
                <c:pt idx="664" formatCode="General">
                  <c:v>54.2</c:v>
                </c:pt>
                <c:pt idx="665" formatCode="General">
                  <c:v>54.2</c:v>
                </c:pt>
                <c:pt idx="666" formatCode="General">
                  <c:v>54.2</c:v>
                </c:pt>
                <c:pt idx="667" formatCode="General">
                  <c:v>54.2</c:v>
                </c:pt>
                <c:pt idx="668" formatCode="General">
                  <c:v>54.2</c:v>
                </c:pt>
                <c:pt idx="669" formatCode="General">
                  <c:v>54.2</c:v>
                </c:pt>
                <c:pt idx="670" formatCode="General">
                  <c:v>54.2</c:v>
                </c:pt>
                <c:pt idx="671" formatCode="General">
                  <c:v>54.2</c:v>
                </c:pt>
                <c:pt idx="672" formatCode="General">
                  <c:v>54.2</c:v>
                </c:pt>
                <c:pt idx="673" formatCode="General">
                  <c:v>54.2</c:v>
                </c:pt>
                <c:pt idx="674" formatCode="General">
                  <c:v>54.2</c:v>
                </c:pt>
                <c:pt idx="675" formatCode="General">
                  <c:v>54.2</c:v>
                </c:pt>
                <c:pt idx="676" formatCode="General">
                  <c:v>54.2</c:v>
                </c:pt>
                <c:pt idx="677" formatCode="General">
                  <c:v>54.2</c:v>
                </c:pt>
                <c:pt idx="678" formatCode="General">
                  <c:v>54.2</c:v>
                </c:pt>
                <c:pt idx="679" formatCode="General">
                  <c:v>54.2</c:v>
                </c:pt>
                <c:pt idx="680" formatCode="General">
                  <c:v>54.2</c:v>
                </c:pt>
                <c:pt idx="681" formatCode="General">
                  <c:v>54.2</c:v>
                </c:pt>
                <c:pt idx="682" formatCode="General">
                  <c:v>54.2</c:v>
                </c:pt>
                <c:pt idx="683" formatCode="General">
                  <c:v>54.2</c:v>
                </c:pt>
                <c:pt idx="684" formatCode="General">
                  <c:v>54.2</c:v>
                </c:pt>
                <c:pt idx="685" formatCode="General">
                  <c:v>54.2</c:v>
                </c:pt>
                <c:pt idx="686" formatCode="General">
                  <c:v>54.2</c:v>
                </c:pt>
                <c:pt idx="687" formatCode="General">
                  <c:v>54.2</c:v>
                </c:pt>
                <c:pt idx="688" formatCode="General">
                  <c:v>54.2</c:v>
                </c:pt>
                <c:pt idx="689" formatCode="General">
                  <c:v>54.2</c:v>
                </c:pt>
                <c:pt idx="690" formatCode="General">
                  <c:v>54.2</c:v>
                </c:pt>
                <c:pt idx="691" formatCode="General">
                  <c:v>54.2</c:v>
                </c:pt>
                <c:pt idx="692" formatCode="General">
                  <c:v>54.2</c:v>
                </c:pt>
                <c:pt idx="693" formatCode="General">
                  <c:v>54.2</c:v>
                </c:pt>
                <c:pt idx="694" formatCode="General">
                  <c:v>54.2</c:v>
                </c:pt>
                <c:pt idx="695" formatCode="General">
                  <c:v>54.2</c:v>
                </c:pt>
                <c:pt idx="696" formatCode="General">
                  <c:v>54.2</c:v>
                </c:pt>
                <c:pt idx="697" formatCode="General">
                  <c:v>54.2</c:v>
                </c:pt>
                <c:pt idx="698" formatCode="General">
                  <c:v>54.2</c:v>
                </c:pt>
                <c:pt idx="699" formatCode="General">
                  <c:v>54.2</c:v>
                </c:pt>
                <c:pt idx="700" formatCode="General">
                  <c:v>54.2</c:v>
                </c:pt>
                <c:pt idx="701" formatCode="General">
                  <c:v>54.2</c:v>
                </c:pt>
                <c:pt idx="702" formatCode="General">
                  <c:v>54.2</c:v>
                </c:pt>
                <c:pt idx="703" formatCode="General">
                  <c:v>54.2</c:v>
                </c:pt>
                <c:pt idx="704" formatCode="General">
                  <c:v>54.2</c:v>
                </c:pt>
                <c:pt idx="705" formatCode="General">
                  <c:v>54.2</c:v>
                </c:pt>
                <c:pt idx="706" formatCode="General">
                  <c:v>54.2</c:v>
                </c:pt>
                <c:pt idx="707" formatCode="General">
                  <c:v>54.2</c:v>
                </c:pt>
                <c:pt idx="708" formatCode="General">
                  <c:v>54.2</c:v>
                </c:pt>
                <c:pt idx="709" formatCode="General">
                  <c:v>54.2</c:v>
                </c:pt>
                <c:pt idx="710" formatCode="General">
                  <c:v>54.2</c:v>
                </c:pt>
                <c:pt idx="711" formatCode="General">
                  <c:v>54.2</c:v>
                </c:pt>
                <c:pt idx="712" formatCode="General">
                  <c:v>54.2</c:v>
                </c:pt>
                <c:pt idx="713" formatCode="General">
                  <c:v>54.2</c:v>
                </c:pt>
                <c:pt idx="714" formatCode="General">
                  <c:v>54.2</c:v>
                </c:pt>
                <c:pt idx="715" formatCode="General">
                  <c:v>54.2</c:v>
                </c:pt>
                <c:pt idx="716" formatCode="General">
                  <c:v>54.2</c:v>
                </c:pt>
                <c:pt idx="717" formatCode="General">
                  <c:v>54.2</c:v>
                </c:pt>
                <c:pt idx="718" formatCode="General">
                  <c:v>54.2</c:v>
                </c:pt>
                <c:pt idx="719" formatCode="General">
                  <c:v>54.2</c:v>
                </c:pt>
                <c:pt idx="720" formatCode="General">
                  <c:v>54.2</c:v>
                </c:pt>
                <c:pt idx="721" formatCode="General">
                  <c:v>54.2</c:v>
                </c:pt>
                <c:pt idx="722" formatCode="General">
                  <c:v>54.2</c:v>
                </c:pt>
                <c:pt idx="723" formatCode="General">
                  <c:v>54.2</c:v>
                </c:pt>
                <c:pt idx="724" formatCode="General">
                  <c:v>54.2</c:v>
                </c:pt>
                <c:pt idx="725" formatCode="General">
                  <c:v>54.2</c:v>
                </c:pt>
                <c:pt idx="726" formatCode="General">
                  <c:v>54.2</c:v>
                </c:pt>
                <c:pt idx="727" formatCode="General">
                  <c:v>54.2</c:v>
                </c:pt>
                <c:pt idx="728" formatCode="General">
                  <c:v>54.2</c:v>
                </c:pt>
                <c:pt idx="729" formatCode="General">
                  <c:v>54.2</c:v>
                </c:pt>
                <c:pt idx="730" formatCode="General">
                  <c:v>54.2</c:v>
                </c:pt>
                <c:pt idx="731" formatCode="General">
                  <c:v>54.2</c:v>
                </c:pt>
              </c:numCache>
            </c:numRef>
          </c:cat>
          <c:val>
            <c:numRef>
              <c:f>'Long Term BORDER'!$AJ$307:$AJ$672</c:f>
              <c:numCache>
                <c:formatCode>General</c:formatCode>
                <c:ptCount val="366"/>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pt idx="16">
                  <c:v>70</c:v>
                </c:pt>
                <c:pt idx="17">
                  <c:v>70</c:v>
                </c:pt>
                <c:pt idx="18">
                  <c:v>70</c:v>
                </c:pt>
                <c:pt idx="19">
                  <c:v>70</c:v>
                </c:pt>
                <c:pt idx="20">
                  <c:v>70</c:v>
                </c:pt>
                <c:pt idx="21">
                  <c:v>70</c:v>
                </c:pt>
                <c:pt idx="22">
                  <c:v>70</c:v>
                </c:pt>
                <c:pt idx="23">
                  <c:v>70</c:v>
                </c:pt>
                <c:pt idx="24">
                  <c:v>70</c:v>
                </c:pt>
                <c:pt idx="25">
                  <c:v>70</c:v>
                </c:pt>
                <c:pt idx="26">
                  <c:v>45</c:v>
                </c:pt>
                <c:pt idx="27">
                  <c:v>45</c:v>
                </c:pt>
                <c:pt idx="28">
                  <c:v>70</c:v>
                </c:pt>
                <c:pt idx="29">
                  <c:v>70</c:v>
                </c:pt>
                <c:pt idx="30">
                  <c:v>70</c:v>
                </c:pt>
                <c:pt idx="31">
                  <c:v>69</c:v>
                </c:pt>
                <c:pt idx="32">
                  <c:v>69</c:v>
                </c:pt>
                <c:pt idx="33">
                  <c:v>69</c:v>
                </c:pt>
                <c:pt idx="34">
                  <c:v>69</c:v>
                </c:pt>
                <c:pt idx="35">
                  <c:v>69</c:v>
                </c:pt>
                <c:pt idx="36">
                  <c:v>69</c:v>
                </c:pt>
                <c:pt idx="37">
                  <c:v>69</c:v>
                </c:pt>
                <c:pt idx="38">
                  <c:v>69</c:v>
                </c:pt>
                <c:pt idx="39">
                  <c:v>69</c:v>
                </c:pt>
                <c:pt idx="40">
                  <c:v>69</c:v>
                </c:pt>
                <c:pt idx="41">
                  <c:v>69</c:v>
                </c:pt>
                <c:pt idx="42">
                  <c:v>69</c:v>
                </c:pt>
                <c:pt idx="43">
                  <c:v>69</c:v>
                </c:pt>
                <c:pt idx="44">
                  <c:v>69</c:v>
                </c:pt>
                <c:pt idx="45">
                  <c:v>69</c:v>
                </c:pt>
                <c:pt idx="46">
                  <c:v>69</c:v>
                </c:pt>
                <c:pt idx="47">
                  <c:v>69</c:v>
                </c:pt>
                <c:pt idx="48">
                  <c:v>69</c:v>
                </c:pt>
                <c:pt idx="49">
                  <c:v>69</c:v>
                </c:pt>
                <c:pt idx="50">
                  <c:v>69</c:v>
                </c:pt>
                <c:pt idx="51">
                  <c:v>69</c:v>
                </c:pt>
                <c:pt idx="52">
                  <c:v>69</c:v>
                </c:pt>
                <c:pt idx="53">
                  <c:v>69</c:v>
                </c:pt>
                <c:pt idx="54">
                  <c:v>69</c:v>
                </c:pt>
                <c:pt idx="55">
                  <c:v>69</c:v>
                </c:pt>
                <c:pt idx="56">
                  <c:v>69</c:v>
                </c:pt>
                <c:pt idx="57">
                  <c:v>69</c:v>
                </c:pt>
                <c:pt idx="58">
                  <c:v>69</c:v>
                </c:pt>
                <c:pt idx="59">
                  <c:v>69</c:v>
                </c:pt>
                <c:pt idx="60">
                  <c:v>69</c:v>
                </c:pt>
                <c:pt idx="61">
                  <c:v>69</c:v>
                </c:pt>
                <c:pt idx="62">
                  <c:v>70</c:v>
                </c:pt>
                <c:pt idx="63">
                  <c:v>70</c:v>
                </c:pt>
                <c:pt idx="64">
                  <c:v>70</c:v>
                </c:pt>
                <c:pt idx="65">
                  <c:v>70</c:v>
                </c:pt>
                <c:pt idx="66">
                  <c:v>70</c:v>
                </c:pt>
                <c:pt idx="67">
                  <c:v>70</c:v>
                </c:pt>
                <c:pt idx="68">
                  <c:v>70</c:v>
                </c:pt>
                <c:pt idx="69">
                  <c:v>70</c:v>
                </c:pt>
                <c:pt idx="70">
                  <c:v>70</c:v>
                </c:pt>
                <c:pt idx="71">
                  <c:v>50</c:v>
                </c:pt>
                <c:pt idx="72">
                  <c:v>50</c:v>
                </c:pt>
                <c:pt idx="73">
                  <c:v>50</c:v>
                </c:pt>
                <c:pt idx="74">
                  <c:v>44</c:v>
                </c:pt>
                <c:pt idx="75">
                  <c:v>70</c:v>
                </c:pt>
                <c:pt idx="76">
                  <c:v>44</c:v>
                </c:pt>
                <c:pt idx="77">
                  <c:v>50</c:v>
                </c:pt>
                <c:pt idx="78">
                  <c:v>50</c:v>
                </c:pt>
                <c:pt idx="79">
                  <c:v>70</c:v>
                </c:pt>
                <c:pt idx="80">
                  <c:v>70</c:v>
                </c:pt>
                <c:pt idx="81">
                  <c:v>70</c:v>
                </c:pt>
                <c:pt idx="82">
                  <c:v>70</c:v>
                </c:pt>
                <c:pt idx="83">
                  <c:v>70</c:v>
                </c:pt>
                <c:pt idx="84">
                  <c:v>70</c:v>
                </c:pt>
                <c:pt idx="85">
                  <c:v>70</c:v>
                </c:pt>
                <c:pt idx="86">
                  <c:v>70</c:v>
                </c:pt>
                <c:pt idx="87">
                  <c:v>70</c:v>
                </c:pt>
                <c:pt idx="88">
                  <c:v>70</c:v>
                </c:pt>
                <c:pt idx="89">
                  <c:v>70</c:v>
                </c:pt>
                <c:pt idx="90">
                  <c:v>70</c:v>
                </c:pt>
                <c:pt idx="91">
                  <c:v>70</c:v>
                </c:pt>
                <c:pt idx="92">
                  <c:v>71</c:v>
                </c:pt>
                <c:pt idx="93">
                  <c:v>71</c:v>
                </c:pt>
                <c:pt idx="94">
                  <c:v>71</c:v>
                </c:pt>
                <c:pt idx="95">
                  <c:v>71</c:v>
                </c:pt>
                <c:pt idx="96">
                  <c:v>71</c:v>
                </c:pt>
                <c:pt idx="97">
                  <c:v>71</c:v>
                </c:pt>
                <c:pt idx="98">
                  <c:v>71</c:v>
                </c:pt>
                <c:pt idx="99">
                  <c:v>71</c:v>
                </c:pt>
                <c:pt idx="100">
                  <c:v>71</c:v>
                </c:pt>
                <c:pt idx="101">
                  <c:v>71</c:v>
                </c:pt>
                <c:pt idx="102">
                  <c:v>71</c:v>
                </c:pt>
                <c:pt idx="103">
                  <c:v>71</c:v>
                </c:pt>
                <c:pt idx="104">
                  <c:v>71</c:v>
                </c:pt>
                <c:pt idx="105">
                  <c:v>71</c:v>
                </c:pt>
                <c:pt idx="106">
                  <c:v>71</c:v>
                </c:pt>
                <c:pt idx="107">
                  <c:v>71</c:v>
                </c:pt>
                <c:pt idx="108">
                  <c:v>71</c:v>
                </c:pt>
                <c:pt idx="109">
                  <c:v>71</c:v>
                </c:pt>
                <c:pt idx="110">
                  <c:v>71</c:v>
                </c:pt>
                <c:pt idx="111">
                  <c:v>71</c:v>
                </c:pt>
                <c:pt idx="112">
                  <c:v>71</c:v>
                </c:pt>
                <c:pt idx="113">
                  <c:v>71</c:v>
                </c:pt>
                <c:pt idx="114">
                  <c:v>71</c:v>
                </c:pt>
                <c:pt idx="115">
                  <c:v>71</c:v>
                </c:pt>
                <c:pt idx="116">
                  <c:v>71</c:v>
                </c:pt>
                <c:pt idx="117">
                  <c:v>71</c:v>
                </c:pt>
                <c:pt idx="118">
                  <c:v>71</c:v>
                </c:pt>
                <c:pt idx="119">
                  <c:v>71</c:v>
                </c:pt>
                <c:pt idx="120">
                  <c:v>71</c:v>
                </c:pt>
                <c:pt idx="121">
                  <c:v>71</c:v>
                </c:pt>
                <c:pt idx="122">
                  <c:v>71</c:v>
                </c:pt>
                <c:pt idx="123">
                  <c:v>72</c:v>
                </c:pt>
                <c:pt idx="124">
                  <c:v>72</c:v>
                </c:pt>
                <c:pt idx="125">
                  <c:v>72</c:v>
                </c:pt>
                <c:pt idx="126">
                  <c:v>72</c:v>
                </c:pt>
                <c:pt idx="127">
                  <c:v>72</c:v>
                </c:pt>
                <c:pt idx="128">
                  <c:v>72</c:v>
                </c:pt>
                <c:pt idx="129">
                  <c:v>72</c:v>
                </c:pt>
                <c:pt idx="130">
                  <c:v>72</c:v>
                </c:pt>
                <c:pt idx="131">
                  <c:v>72</c:v>
                </c:pt>
                <c:pt idx="132">
                  <c:v>72</c:v>
                </c:pt>
                <c:pt idx="133">
                  <c:v>72</c:v>
                </c:pt>
                <c:pt idx="134">
                  <c:v>72</c:v>
                </c:pt>
                <c:pt idx="135">
                  <c:v>72</c:v>
                </c:pt>
                <c:pt idx="136">
                  <c:v>72</c:v>
                </c:pt>
                <c:pt idx="137">
                  <c:v>72</c:v>
                </c:pt>
                <c:pt idx="138">
                  <c:v>72</c:v>
                </c:pt>
                <c:pt idx="139">
                  <c:v>72</c:v>
                </c:pt>
                <c:pt idx="140">
                  <c:v>72</c:v>
                </c:pt>
                <c:pt idx="141">
                  <c:v>72</c:v>
                </c:pt>
                <c:pt idx="142">
                  <c:v>72</c:v>
                </c:pt>
                <c:pt idx="143">
                  <c:v>72</c:v>
                </c:pt>
                <c:pt idx="144">
                  <c:v>72</c:v>
                </c:pt>
                <c:pt idx="145">
                  <c:v>72</c:v>
                </c:pt>
                <c:pt idx="146">
                  <c:v>72</c:v>
                </c:pt>
                <c:pt idx="147">
                  <c:v>72</c:v>
                </c:pt>
                <c:pt idx="148">
                  <c:v>72</c:v>
                </c:pt>
                <c:pt idx="149">
                  <c:v>72</c:v>
                </c:pt>
                <c:pt idx="150">
                  <c:v>72</c:v>
                </c:pt>
                <c:pt idx="151">
                  <c:v>72</c:v>
                </c:pt>
                <c:pt idx="152">
                  <c:v>67</c:v>
                </c:pt>
                <c:pt idx="153">
                  <c:v>67</c:v>
                </c:pt>
                <c:pt idx="154">
                  <c:v>67</c:v>
                </c:pt>
                <c:pt idx="155">
                  <c:v>67</c:v>
                </c:pt>
                <c:pt idx="156">
                  <c:v>67</c:v>
                </c:pt>
                <c:pt idx="157">
                  <c:v>67</c:v>
                </c:pt>
                <c:pt idx="158">
                  <c:v>67</c:v>
                </c:pt>
                <c:pt idx="159">
                  <c:v>67</c:v>
                </c:pt>
                <c:pt idx="160">
                  <c:v>67</c:v>
                </c:pt>
                <c:pt idx="161">
                  <c:v>67</c:v>
                </c:pt>
                <c:pt idx="162">
                  <c:v>67</c:v>
                </c:pt>
                <c:pt idx="163">
                  <c:v>67</c:v>
                </c:pt>
                <c:pt idx="164">
                  <c:v>67</c:v>
                </c:pt>
                <c:pt idx="165">
                  <c:v>67</c:v>
                </c:pt>
                <c:pt idx="166">
                  <c:v>67</c:v>
                </c:pt>
                <c:pt idx="167">
                  <c:v>67</c:v>
                </c:pt>
                <c:pt idx="168">
                  <c:v>67</c:v>
                </c:pt>
                <c:pt idx="169">
                  <c:v>67</c:v>
                </c:pt>
                <c:pt idx="170">
                  <c:v>67</c:v>
                </c:pt>
                <c:pt idx="171">
                  <c:v>67</c:v>
                </c:pt>
                <c:pt idx="172">
                  <c:v>67</c:v>
                </c:pt>
                <c:pt idx="173">
                  <c:v>67</c:v>
                </c:pt>
                <c:pt idx="174">
                  <c:v>67</c:v>
                </c:pt>
                <c:pt idx="175">
                  <c:v>67</c:v>
                </c:pt>
                <c:pt idx="176">
                  <c:v>67</c:v>
                </c:pt>
                <c:pt idx="177">
                  <c:v>67</c:v>
                </c:pt>
                <c:pt idx="178">
                  <c:v>67</c:v>
                </c:pt>
                <c:pt idx="179">
                  <c:v>67</c:v>
                </c:pt>
                <c:pt idx="180">
                  <c:v>67</c:v>
                </c:pt>
                <c:pt idx="181">
                  <c:v>67</c:v>
                </c:pt>
                <c:pt idx="182">
                  <c:v>67</c:v>
                </c:pt>
                <c:pt idx="183">
                  <c:v>67</c:v>
                </c:pt>
                <c:pt idx="184">
                  <c:v>67</c:v>
                </c:pt>
                <c:pt idx="185">
                  <c:v>67</c:v>
                </c:pt>
                <c:pt idx="186">
                  <c:v>67</c:v>
                </c:pt>
                <c:pt idx="187">
                  <c:v>67</c:v>
                </c:pt>
                <c:pt idx="188">
                  <c:v>67</c:v>
                </c:pt>
                <c:pt idx="189">
                  <c:v>67</c:v>
                </c:pt>
                <c:pt idx="190">
                  <c:v>67</c:v>
                </c:pt>
                <c:pt idx="191">
                  <c:v>67</c:v>
                </c:pt>
                <c:pt idx="192">
                  <c:v>67</c:v>
                </c:pt>
                <c:pt idx="193">
                  <c:v>67</c:v>
                </c:pt>
                <c:pt idx="194">
                  <c:v>67</c:v>
                </c:pt>
                <c:pt idx="195">
                  <c:v>67</c:v>
                </c:pt>
                <c:pt idx="196">
                  <c:v>67</c:v>
                </c:pt>
                <c:pt idx="197">
                  <c:v>67</c:v>
                </c:pt>
                <c:pt idx="198">
                  <c:v>67</c:v>
                </c:pt>
                <c:pt idx="199">
                  <c:v>67</c:v>
                </c:pt>
                <c:pt idx="200">
                  <c:v>67</c:v>
                </c:pt>
                <c:pt idx="201">
                  <c:v>67</c:v>
                </c:pt>
                <c:pt idx="202">
                  <c:v>67</c:v>
                </c:pt>
                <c:pt idx="203">
                  <c:v>67</c:v>
                </c:pt>
                <c:pt idx="204">
                  <c:v>67</c:v>
                </c:pt>
                <c:pt idx="205">
                  <c:v>67</c:v>
                </c:pt>
                <c:pt idx="206">
                  <c:v>67</c:v>
                </c:pt>
                <c:pt idx="207">
                  <c:v>67</c:v>
                </c:pt>
                <c:pt idx="208">
                  <c:v>67</c:v>
                </c:pt>
                <c:pt idx="209">
                  <c:v>67</c:v>
                </c:pt>
                <c:pt idx="210">
                  <c:v>67</c:v>
                </c:pt>
                <c:pt idx="211">
                  <c:v>67</c:v>
                </c:pt>
                <c:pt idx="212">
                  <c:v>67</c:v>
                </c:pt>
                <c:pt idx="213">
                  <c:v>67</c:v>
                </c:pt>
                <c:pt idx="214">
                  <c:v>67</c:v>
                </c:pt>
                <c:pt idx="215">
                  <c:v>67</c:v>
                </c:pt>
                <c:pt idx="216">
                  <c:v>67</c:v>
                </c:pt>
                <c:pt idx="217">
                  <c:v>67</c:v>
                </c:pt>
                <c:pt idx="218">
                  <c:v>67</c:v>
                </c:pt>
                <c:pt idx="219">
                  <c:v>67</c:v>
                </c:pt>
                <c:pt idx="220">
                  <c:v>67</c:v>
                </c:pt>
                <c:pt idx="221">
                  <c:v>67</c:v>
                </c:pt>
                <c:pt idx="222">
                  <c:v>67</c:v>
                </c:pt>
                <c:pt idx="223">
                  <c:v>67</c:v>
                </c:pt>
                <c:pt idx="224">
                  <c:v>67</c:v>
                </c:pt>
                <c:pt idx="225">
                  <c:v>67</c:v>
                </c:pt>
                <c:pt idx="226">
                  <c:v>67</c:v>
                </c:pt>
                <c:pt idx="227">
                  <c:v>67</c:v>
                </c:pt>
                <c:pt idx="228">
                  <c:v>67</c:v>
                </c:pt>
                <c:pt idx="229">
                  <c:v>67</c:v>
                </c:pt>
                <c:pt idx="230">
                  <c:v>67</c:v>
                </c:pt>
                <c:pt idx="231">
                  <c:v>67</c:v>
                </c:pt>
                <c:pt idx="232">
                  <c:v>67</c:v>
                </c:pt>
                <c:pt idx="233">
                  <c:v>67</c:v>
                </c:pt>
                <c:pt idx="234">
                  <c:v>67</c:v>
                </c:pt>
                <c:pt idx="235">
                  <c:v>67</c:v>
                </c:pt>
                <c:pt idx="236">
                  <c:v>67</c:v>
                </c:pt>
                <c:pt idx="237">
                  <c:v>67</c:v>
                </c:pt>
                <c:pt idx="238">
                  <c:v>67</c:v>
                </c:pt>
                <c:pt idx="239">
                  <c:v>67</c:v>
                </c:pt>
                <c:pt idx="240">
                  <c:v>67</c:v>
                </c:pt>
                <c:pt idx="241">
                  <c:v>67</c:v>
                </c:pt>
                <c:pt idx="242">
                  <c:v>67</c:v>
                </c:pt>
                <c:pt idx="243">
                  <c:v>67</c:v>
                </c:pt>
                <c:pt idx="244">
                  <c:v>66</c:v>
                </c:pt>
                <c:pt idx="245">
                  <c:v>66</c:v>
                </c:pt>
                <c:pt idx="246">
                  <c:v>66</c:v>
                </c:pt>
                <c:pt idx="247">
                  <c:v>66</c:v>
                </c:pt>
                <c:pt idx="248">
                  <c:v>66</c:v>
                </c:pt>
                <c:pt idx="249">
                  <c:v>66</c:v>
                </c:pt>
                <c:pt idx="250">
                  <c:v>66</c:v>
                </c:pt>
                <c:pt idx="251">
                  <c:v>66</c:v>
                </c:pt>
                <c:pt idx="252">
                  <c:v>66</c:v>
                </c:pt>
                <c:pt idx="253">
                  <c:v>66</c:v>
                </c:pt>
                <c:pt idx="254">
                  <c:v>66</c:v>
                </c:pt>
                <c:pt idx="255">
                  <c:v>66</c:v>
                </c:pt>
                <c:pt idx="256">
                  <c:v>66</c:v>
                </c:pt>
                <c:pt idx="257">
                  <c:v>66</c:v>
                </c:pt>
                <c:pt idx="258">
                  <c:v>66</c:v>
                </c:pt>
                <c:pt idx="259">
                  <c:v>66</c:v>
                </c:pt>
                <c:pt idx="260">
                  <c:v>66</c:v>
                </c:pt>
                <c:pt idx="261">
                  <c:v>66</c:v>
                </c:pt>
                <c:pt idx="262">
                  <c:v>66</c:v>
                </c:pt>
                <c:pt idx="263">
                  <c:v>66</c:v>
                </c:pt>
                <c:pt idx="264">
                  <c:v>66</c:v>
                </c:pt>
                <c:pt idx="265">
                  <c:v>66</c:v>
                </c:pt>
                <c:pt idx="266">
                  <c:v>66</c:v>
                </c:pt>
                <c:pt idx="267">
                  <c:v>66</c:v>
                </c:pt>
                <c:pt idx="268">
                  <c:v>66</c:v>
                </c:pt>
                <c:pt idx="269">
                  <c:v>66</c:v>
                </c:pt>
                <c:pt idx="270">
                  <c:v>66</c:v>
                </c:pt>
                <c:pt idx="271">
                  <c:v>66</c:v>
                </c:pt>
                <c:pt idx="272">
                  <c:v>66</c:v>
                </c:pt>
                <c:pt idx="273">
                  <c:v>66</c:v>
                </c:pt>
                <c:pt idx="274">
                  <c:v>66</c:v>
                </c:pt>
                <c:pt idx="275">
                  <c:v>66</c:v>
                </c:pt>
                <c:pt idx="276">
                  <c:v>66</c:v>
                </c:pt>
                <c:pt idx="277">
                  <c:v>66</c:v>
                </c:pt>
                <c:pt idx="278">
                  <c:v>66</c:v>
                </c:pt>
                <c:pt idx="279">
                  <c:v>66</c:v>
                </c:pt>
                <c:pt idx="280">
                  <c:v>66</c:v>
                </c:pt>
                <c:pt idx="281">
                  <c:v>66</c:v>
                </c:pt>
                <c:pt idx="282">
                  <c:v>66</c:v>
                </c:pt>
                <c:pt idx="283">
                  <c:v>66</c:v>
                </c:pt>
                <c:pt idx="284">
                  <c:v>66</c:v>
                </c:pt>
                <c:pt idx="285">
                  <c:v>66</c:v>
                </c:pt>
                <c:pt idx="286">
                  <c:v>66</c:v>
                </c:pt>
                <c:pt idx="287">
                  <c:v>66</c:v>
                </c:pt>
                <c:pt idx="288">
                  <c:v>66</c:v>
                </c:pt>
                <c:pt idx="289">
                  <c:v>66</c:v>
                </c:pt>
                <c:pt idx="290">
                  <c:v>66</c:v>
                </c:pt>
                <c:pt idx="291">
                  <c:v>66</c:v>
                </c:pt>
                <c:pt idx="292">
                  <c:v>66</c:v>
                </c:pt>
                <c:pt idx="293">
                  <c:v>66</c:v>
                </c:pt>
                <c:pt idx="294">
                  <c:v>66</c:v>
                </c:pt>
                <c:pt idx="295">
                  <c:v>66</c:v>
                </c:pt>
                <c:pt idx="296">
                  <c:v>66</c:v>
                </c:pt>
                <c:pt idx="297">
                  <c:v>66</c:v>
                </c:pt>
                <c:pt idx="298">
                  <c:v>66</c:v>
                </c:pt>
                <c:pt idx="299">
                  <c:v>66</c:v>
                </c:pt>
                <c:pt idx="300">
                  <c:v>66</c:v>
                </c:pt>
                <c:pt idx="301">
                  <c:v>66</c:v>
                </c:pt>
                <c:pt idx="302">
                  <c:v>66</c:v>
                </c:pt>
                <c:pt idx="303">
                  <c:v>66</c:v>
                </c:pt>
                <c:pt idx="304">
                  <c:v>66</c:v>
                </c:pt>
                <c:pt idx="305">
                  <c:v>65</c:v>
                </c:pt>
                <c:pt idx="306">
                  <c:v>65</c:v>
                </c:pt>
                <c:pt idx="307">
                  <c:v>65</c:v>
                </c:pt>
                <c:pt idx="308">
                  <c:v>65</c:v>
                </c:pt>
                <c:pt idx="309">
                  <c:v>65</c:v>
                </c:pt>
                <c:pt idx="310">
                  <c:v>65</c:v>
                </c:pt>
                <c:pt idx="311">
                  <c:v>65</c:v>
                </c:pt>
                <c:pt idx="312">
                  <c:v>65</c:v>
                </c:pt>
                <c:pt idx="313">
                  <c:v>50</c:v>
                </c:pt>
                <c:pt idx="314">
                  <c:v>50</c:v>
                </c:pt>
                <c:pt idx="315">
                  <c:v>50</c:v>
                </c:pt>
                <c:pt idx="316">
                  <c:v>50</c:v>
                </c:pt>
                <c:pt idx="317">
                  <c:v>50</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numCache>
            </c:numRef>
          </c:val>
        </c:ser>
        <c:dLbls>
          <c:showLegendKey val="0"/>
          <c:showVal val="0"/>
          <c:showCatName val="0"/>
          <c:showSerName val="0"/>
          <c:showPercent val="0"/>
          <c:showBubbleSize val="0"/>
        </c:dLbls>
        <c:axId val="48834432"/>
        <c:axId val="48835968"/>
      </c:areaChart>
      <c:lineChart>
        <c:grouping val="standard"/>
        <c:varyColors val="0"/>
        <c:ser>
          <c:idx val="1"/>
          <c:order val="1"/>
          <c:tx>
            <c:v>2015 Actual Flow</c:v>
          </c:tx>
          <c:spPr>
            <a:ln w="19050">
              <a:solidFill>
                <a:schemeClr val="tx1"/>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BORDER'!$AM$307:$AM$672</c:f>
              <c:numCache>
                <c:formatCode>0.0</c:formatCode>
                <c:ptCount val="366"/>
                <c:pt idx="0">
                  <c:v>55.6</c:v>
                </c:pt>
                <c:pt idx="1">
                  <c:v>53.7</c:v>
                </c:pt>
                <c:pt idx="2">
                  <c:v>55.4</c:v>
                </c:pt>
                <c:pt idx="3">
                  <c:v>55.7</c:v>
                </c:pt>
                <c:pt idx="4">
                  <c:v>55.1</c:v>
                </c:pt>
                <c:pt idx="5">
                  <c:v>54.7</c:v>
                </c:pt>
                <c:pt idx="6">
                  <c:v>53.1</c:v>
                </c:pt>
                <c:pt idx="7">
                  <c:v>55.2</c:v>
                </c:pt>
                <c:pt idx="8">
                  <c:v>54.6</c:v>
                </c:pt>
                <c:pt idx="9">
                  <c:v>52.7</c:v>
                </c:pt>
                <c:pt idx="10">
                  <c:v>51</c:v>
                </c:pt>
                <c:pt idx="11">
                  <c:v>52.8</c:v>
                </c:pt>
                <c:pt idx="12">
                  <c:v>52</c:v>
                </c:pt>
                <c:pt idx="13">
                  <c:v>45.7</c:v>
                </c:pt>
                <c:pt idx="14">
                  <c:v>42.2</c:v>
                </c:pt>
                <c:pt idx="15">
                  <c:v>42.6</c:v>
                </c:pt>
                <c:pt idx="16">
                  <c:v>43.3</c:v>
                </c:pt>
                <c:pt idx="17">
                  <c:v>43</c:v>
                </c:pt>
                <c:pt idx="18">
                  <c:v>42.8</c:v>
                </c:pt>
                <c:pt idx="19">
                  <c:v>42.4</c:v>
                </c:pt>
                <c:pt idx="20">
                  <c:v>43.1</c:v>
                </c:pt>
                <c:pt idx="21">
                  <c:v>43.4</c:v>
                </c:pt>
                <c:pt idx="22">
                  <c:v>42.8</c:v>
                </c:pt>
                <c:pt idx="23">
                  <c:v>43.434997252010298</c:v>
                </c:pt>
                <c:pt idx="24">
                  <c:v>42.922711714499798</c:v>
                </c:pt>
                <c:pt idx="25">
                  <c:v>43.088025282094193</c:v>
                </c:pt>
                <c:pt idx="26">
                  <c:v>43.114371985692102</c:v>
                </c:pt>
                <c:pt idx="27">
                  <c:v>43.010833382338703</c:v>
                </c:pt>
                <c:pt idx="28">
                  <c:v>43.766132820481694</c:v>
                </c:pt>
                <c:pt idx="29">
                  <c:v>47.151889823579701</c:v>
                </c:pt>
                <c:pt idx="30">
                  <c:v>52.442706994621304</c:v>
                </c:pt>
                <c:pt idx="31">
                  <c:v>54.7237362693715</c:v>
                </c:pt>
                <c:pt idx="32">
                  <c:v>54.4344443518156</c:v>
                </c:pt>
                <c:pt idx="33">
                  <c:v>53.028370648866996</c:v>
                </c:pt>
                <c:pt idx="34">
                  <c:v>55.336463272890406</c:v>
                </c:pt>
                <c:pt idx="35">
                  <c:v>52.631174984197102</c:v>
                </c:pt>
                <c:pt idx="36">
                  <c:v>52.174932441058104</c:v>
                </c:pt>
                <c:pt idx="37">
                  <c:v>52.908970431684502</c:v>
                </c:pt>
                <c:pt idx="38">
                  <c:v>52.543247195241605</c:v>
                </c:pt>
                <c:pt idx="39">
                  <c:v>52.932199568733097</c:v>
                </c:pt>
                <c:pt idx="40">
                  <c:v>52.593054047794197</c:v>
                </c:pt>
                <c:pt idx="41">
                  <c:v>51.461874802886499</c:v>
                </c:pt>
                <c:pt idx="42">
                  <c:v>52.194745468132105</c:v>
                </c:pt>
                <c:pt idx="43">
                  <c:v>52.9012163508391</c:v>
                </c:pt>
                <c:pt idx="44">
                  <c:v>52.881786588776698</c:v>
                </c:pt>
                <c:pt idx="45">
                  <c:v>53.549498284592602</c:v>
                </c:pt>
                <c:pt idx="46">
                  <c:v>53.304255404048199</c:v>
                </c:pt>
                <c:pt idx="47">
                  <c:v>53.201572331491697</c:v>
                </c:pt>
                <c:pt idx="48">
                  <c:v>53.175029339739702</c:v>
                </c:pt>
                <c:pt idx="49">
                  <c:v>51.844463807507097</c:v>
                </c:pt>
                <c:pt idx="50">
                  <c:v>51.171562117026205</c:v>
                </c:pt>
                <c:pt idx="51">
                  <c:v>52</c:v>
                </c:pt>
                <c:pt idx="52">
                  <c:v>51.9</c:v>
                </c:pt>
                <c:pt idx="53">
                  <c:v>52.4</c:v>
                </c:pt>
                <c:pt idx="54">
                  <c:v>50.1</c:v>
                </c:pt>
                <c:pt idx="55">
                  <c:v>52</c:v>
                </c:pt>
                <c:pt idx="56">
                  <c:v>57.8</c:v>
                </c:pt>
                <c:pt idx="57">
                  <c:v>54.1</c:v>
                </c:pt>
                <c:pt idx="58">
                  <c:v>54.1</c:v>
                </c:pt>
                <c:pt idx="59">
                  <c:v>52.2</c:v>
                </c:pt>
                <c:pt idx="60">
                  <c:v>52.2</c:v>
                </c:pt>
                <c:pt idx="61">
                  <c:v>52.2</c:v>
                </c:pt>
                <c:pt idx="62">
                  <c:v>52.1</c:v>
                </c:pt>
                <c:pt idx="63">
                  <c:v>51.7</c:v>
                </c:pt>
                <c:pt idx="64">
                  <c:v>51.6</c:v>
                </c:pt>
                <c:pt idx="65">
                  <c:v>52.2</c:v>
                </c:pt>
                <c:pt idx="66">
                  <c:v>52.2</c:v>
                </c:pt>
                <c:pt idx="67">
                  <c:v>51.8</c:v>
                </c:pt>
                <c:pt idx="68">
                  <c:v>51.4</c:v>
                </c:pt>
                <c:pt idx="69">
                  <c:v>51.7</c:v>
                </c:pt>
                <c:pt idx="70">
                  <c:v>51.8</c:v>
                </c:pt>
                <c:pt idx="71">
                  <c:v>54</c:v>
                </c:pt>
                <c:pt idx="72">
                  <c:v>49.8</c:v>
                </c:pt>
                <c:pt idx="73">
                  <c:v>50.1</c:v>
                </c:pt>
                <c:pt idx="74">
                  <c:v>49.6</c:v>
                </c:pt>
                <c:pt idx="75">
                  <c:v>49</c:v>
                </c:pt>
                <c:pt idx="76">
                  <c:v>45.7</c:v>
                </c:pt>
                <c:pt idx="77">
                  <c:v>51.2</c:v>
                </c:pt>
                <c:pt idx="78">
                  <c:v>47.6</c:v>
                </c:pt>
                <c:pt idx="79">
                  <c:v>48.4</c:v>
                </c:pt>
                <c:pt idx="80">
                  <c:v>47.2</c:v>
                </c:pt>
                <c:pt idx="81">
                  <c:v>52.4</c:v>
                </c:pt>
                <c:pt idx="82">
                  <c:v>52.1</c:v>
                </c:pt>
                <c:pt idx="83">
                  <c:v>52.5</c:v>
                </c:pt>
                <c:pt idx="84">
                  <c:v>52.6</c:v>
                </c:pt>
                <c:pt idx="85">
                  <c:v>54.2</c:v>
                </c:pt>
                <c:pt idx="86">
                  <c:v>55.8</c:v>
                </c:pt>
                <c:pt idx="87">
                  <c:v>55.6</c:v>
                </c:pt>
                <c:pt idx="88">
                  <c:v>54.9</c:v>
                </c:pt>
                <c:pt idx="89">
                  <c:v>54.340168053260498</c:v>
                </c:pt>
                <c:pt idx="90">
                  <c:v>54.969272482636498</c:v>
                </c:pt>
                <c:pt idx="91">
                  <c:v>55.029201063774202</c:v>
                </c:pt>
                <c:pt idx="92">
                  <c:v>55.285111166483098</c:v>
                </c:pt>
                <c:pt idx="93">
                  <c:v>54.262102956801201</c:v>
                </c:pt>
                <c:pt idx="94">
                  <c:v>53.778232003570999</c:v>
                </c:pt>
                <c:pt idx="95">
                  <c:v>50.863681089836803</c:v>
                </c:pt>
                <c:pt idx="96">
                  <c:v>50.726892124605698</c:v>
                </c:pt>
                <c:pt idx="97">
                  <c:v>51.102445671651097</c:v>
                </c:pt>
                <c:pt idx="98">
                  <c:v>54.031732905170003</c:v>
                </c:pt>
                <c:pt idx="99">
                  <c:v>53.6268670995441</c:v>
                </c:pt>
                <c:pt idx="100">
                  <c:v>53.139549193864902</c:v>
                </c:pt>
                <c:pt idx="101">
                  <c:v>53.239280581162298</c:v>
                </c:pt>
                <c:pt idx="102">
                  <c:v>53.463960054874399</c:v>
                </c:pt>
                <c:pt idx="103">
                  <c:v>52.573199657828702</c:v>
                </c:pt>
                <c:pt idx="104">
                  <c:v>53.5398227587688</c:v>
                </c:pt>
                <c:pt idx="105">
                  <c:v>53.009913435706302</c:v>
                </c:pt>
                <c:pt idx="106">
                  <c:v>53.417230033817098</c:v>
                </c:pt>
                <c:pt idx="107">
                  <c:v>49.626883751409999</c:v>
                </c:pt>
                <c:pt idx="108">
                  <c:v>51.100921341413297</c:v>
                </c:pt>
                <c:pt idx="109">
                  <c:v>49.625978422571102</c:v>
                </c:pt>
                <c:pt idx="110">
                  <c:v>52.549208733755798</c:v>
                </c:pt>
                <c:pt idx="111">
                  <c:v>53.960450886173</c:v>
                </c:pt>
                <c:pt idx="112">
                  <c:v>51.8261156689031</c:v>
                </c:pt>
                <c:pt idx="113">
                  <c:v>52.480220746074103</c:v>
                </c:pt>
                <c:pt idx="114">
                  <c:v>52.883736175544399</c:v>
                </c:pt>
                <c:pt idx="115">
                  <c:v>52.499685253020097</c:v>
                </c:pt>
                <c:pt idx="116">
                  <c:v>51.335979272701103</c:v>
                </c:pt>
                <c:pt idx="117">
                  <c:v>51.579293136596597</c:v>
                </c:pt>
                <c:pt idx="118">
                  <c:v>51.766919911746598</c:v>
                </c:pt>
                <c:pt idx="119">
                  <c:v>53.436958322988602</c:v>
                </c:pt>
                <c:pt idx="120">
                  <c:v>50.701782491361598</c:v>
                </c:pt>
                <c:pt idx="121">
                  <c:v>51.194356266878202</c:v>
                </c:pt>
                <c:pt idx="122">
                  <c:v>49.929178469556298</c:v>
                </c:pt>
                <c:pt idx="123">
                  <c:v>49.494909932370497</c:v>
                </c:pt>
                <c:pt idx="124">
                  <c:v>44.078555451454903</c:v>
                </c:pt>
                <c:pt idx="125">
                  <c:v>42.858678024819604</c:v>
                </c:pt>
                <c:pt idx="126">
                  <c:v>46.673661509685999</c:v>
                </c:pt>
                <c:pt idx="127">
                  <c:v>49.5771611215891</c:v>
                </c:pt>
                <c:pt idx="128">
                  <c:v>47.411874292146003</c:v>
                </c:pt>
                <c:pt idx="129">
                  <c:v>48.872306211979797</c:v>
                </c:pt>
                <c:pt idx="130">
                  <c:v>49.020307179957101</c:v>
                </c:pt>
                <c:pt idx="131">
                  <c:v>49.334602158524703</c:v>
                </c:pt>
                <c:pt idx="132">
                  <c:v>49.201570653217097</c:v>
                </c:pt>
                <c:pt idx="133">
                  <c:v>50.492243840985303</c:v>
                </c:pt>
                <c:pt idx="134">
                  <c:v>51.177820286954002</c:v>
                </c:pt>
                <c:pt idx="135">
                  <c:v>51.727587896682302</c:v>
                </c:pt>
                <c:pt idx="136">
                  <c:v>49.685511538876398</c:v>
                </c:pt>
                <c:pt idx="137">
                  <c:v>50.454120697360302</c:v>
                </c:pt>
                <c:pt idx="138">
                  <c:v>50.585104960089403</c:v>
                </c:pt>
                <c:pt idx="139">
                  <c:v>50.608757046743307</c:v>
                </c:pt>
                <c:pt idx="140">
                  <c:v>50.172369319518999</c:v>
                </c:pt>
                <c:pt idx="141">
                  <c:v>48.119507238682999</c:v>
                </c:pt>
                <c:pt idx="142">
                  <c:v>46.549561755453006</c:v>
                </c:pt>
                <c:pt idx="143">
                  <c:v>51.845543829298201</c:v>
                </c:pt>
                <c:pt idx="144">
                  <c:v>53.320177902004602</c:v>
                </c:pt>
                <c:pt idx="145">
                  <c:v>53.255801728625201</c:v>
                </c:pt>
                <c:pt idx="146">
                  <c:v>53.1261169755944</c:v>
                </c:pt>
                <c:pt idx="147">
                  <c:v>52.570152070042298</c:v>
                </c:pt>
                <c:pt idx="148">
                  <c:v>52.133464616031198</c:v>
                </c:pt>
                <c:pt idx="149">
                  <c:v>49.661801694783897</c:v>
                </c:pt>
                <c:pt idx="150">
                  <c:v>52.143815105815001</c:v>
                </c:pt>
                <c:pt idx="151">
                  <c:v>52.304637310940905</c:v>
                </c:pt>
                <c:pt idx="152">
                  <c:v>50.8199685645627</c:v>
                </c:pt>
                <c:pt idx="153">
                  <c:v>49.031493583908606</c:v>
                </c:pt>
                <c:pt idx="154">
                  <c:v>49.8661000558116</c:v>
                </c:pt>
                <c:pt idx="155">
                  <c:v>52.672617215794801</c:v>
                </c:pt>
                <c:pt idx="156">
                  <c:v>52.572670690829803</c:v>
                </c:pt>
                <c:pt idx="157">
                  <c:v>53.443434148954402</c:v>
                </c:pt>
                <c:pt idx="158">
                  <c:v>54.149209316967998</c:v>
                </c:pt>
                <c:pt idx="159">
                  <c:v>53.732774065534805</c:v>
                </c:pt>
                <c:pt idx="160">
                  <c:v>53.066295369721203</c:v>
                </c:pt>
                <c:pt idx="161">
                  <c:v>49.688353358451103</c:v>
                </c:pt>
                <c:pt idx="162">
                  <c:v>52.655673231882695</c:v>
                </c:pt>
                <c:pt idx="163">
                  <c:v>52.309405742933798</c:v>
                </c:pt>
                <c:pt idx="164">
                  <c:v>52.975816594747798</c:v>
                </c:pt>
              </c:numCache>
            </c:numRef>
          </c:val>
          <c:smooth val="1"/>
        </c:ser>
        <c:ser>
          <c:idx val="4"/>
          <c:order val="2"/>
          <c:tx>
            <c:v>2014/15 Historical Flow</c:v>
          </c:tx>
          <c:spPr>
            <a:ln w="19050">
              <a:solidFill>
                <a:schemeClr val="bg1">
                  <a:lumMod val="50000"/>
                </a:schemeClr>
              </a:solidFill>
              <a:prstDash val="solid"/>
            </a:ln>
          </c:spPr>
          <c:marker>
            <c:symbol val="none"/>
          </c:marker>
          <c:cat>
            <c:numRef>
              <c:f>'Long Term BORDER'!$C$307:$C$672</c:f>
              <c:numCache>
                <c:formatCode>mmm\-yy</c:formatCode>
                <c:ptCount val="366"/>
                <c:pt idx="0">
                  <c:v>42186</c:v>
                </c:pt>
                <c:pt idx="30">
                  <c:v>42217</c:v>
                </c:pt>
                <c:pt idx="60">
                  <c:v>42248</c:v>
                </c:pt>
                <c:pt idx="90">
                  <c:v>42278</c:v>
                </c:pt>
                <c:pt idx="120">
                  <c:v>42309</c:v>
                </c:pt>
                <c:pt idx="121">
                  <c:v>42309</c:v>
                </c:pt>
                <c:pt idx="150">
                  <c:v>42339</c:v>
                </c:pt>
                <c:pt idx="180">
                  <c:v>42370</c:v>
                </c:pt>
                <c:pt idx="210">
                  <c:v>42401</c:v>
                </c:pt>
                <c:pt idx="240">
                  <c:v>42430</c:v>
                </c:pt>
                <c:pt idx="270">
                  <c:v>42461</c:v>
                </c:pt>
                <c:pt idx="300">
                  <c:v>42491</c:v>
                </c:pt>
                <c:pt idx="330">
                  <c:v>42522</c:v>
                </c:pt>
                <c:pt idx="360">
                  <c:v>42552</c:v>
                </c:pt>
              </c:numCache>
            </c:numRef>
          </c:cat>
          <c:val>
            <c:numRef>
              <c:f>'Long Term BORDER'!$AH$307:$AH$672</c:f>
              <c:numCache>
                <c:formatCode>0.0</c:formatCode>
                <c:ptCount val="366"/>
                <c:pt idx="0">
                  <c:v>42.8</c:v>
                </c:pt>
                <c:pt idx="1">
                  <c:v>41.6</c:v>
                </c:pt>
                <c:pt idx="2">
                  <c:v>38.4</c:v>
                </c:pt>
                <c:pt idx="3">
                  <c:v>37.200000000000003</c:v>
                </c:pt>
                <c:pt idx="4">
                  <c:v>37.299999999999997</c:v>
                </c:pt>
                <c:pt idx="5">
                  <c:v>31.3</c:v>
                </c:pt>
                <c:pt idx="6">
                  <c:v>43.4</c:v>
                </c:pt>
                <c:pt idx="7">
                  <c:v>44.8</c:v>
                </c:pt>
                <c:pt idx="8">
                  <c:v>42.2</c:v>
                </c:pt>
                <c:pt idx="9">
                  <c:v>38.799999999999997</c:v>
                </c:pt>
                <c:pt idx="10">
                  <c:v>39.1</c:v>
                </c:pt>
                <c:pt idx="11">
                  <c:v>40.799999999999997</c:v>
                </c:pt>
                <c:pt idx="12">
                  <c:v>40.799999999999997</c:v>
                </c:pt>
                <c:pt idx="13">
                  <c:v>40.9</c:v>
                </c:pt>
                <c:pt idx="14">
                  <c:v>39</c:v>
                </c:pt>
                <c:pt idx="15">
                  <c:v>39.299999999999997</c:v>
                </c:pt>
                <c:pt idx="16">
                  <c:v>36</c:v>
                </c:pt>
                <c:pt idx="17">
                  <c:v>37.5</c:v>
                </c:pt>
                <c:pt idx="18">
                  <c:v>36.299999999999997</c:v>
                </c:pt>
                <c:pt idx="19">
                  <c:v>36.6</c:v>
                </c:pt>
                <c:pt idx="20">
                  <c:v>37.1</c:v>
                </c:pt>
                <c:pt idx="21">
                  <c:v>38.299999999999997</c:v>
                </c:pt>
                <c:pt idx="22">
                  <c:v>40.200000000000003</c:v>
                </c:pt>
                <c:pt idx="23">
                  <c:v>42</c:v>
                </c:pt>
                <c:pt idx="24">
                  <c:v>41.2</c:v>
                </c:pt>
                <c:pt idx="25">
                  <c:v>39.799999999999997</c:v>
                </c:pt>
                <c:pt idx="26">
                  <c:v>41.610260000000004</c:v>
                </c:pt>
                <c:pt idx="27">
                  <c:v>40.60098</c:v>
                </c:pt>
                <c:pt idx="28">
                  <c:v>42.629690000000004</c:v>
                </c:pt>
                <c:pt idx="29">
                  <c:v>42.801269999999995</c:v>
                </c:pt>
                <c:pt idx="30">
                  <c:v>47.092649999999999</c:v>
                </c:pt>
                <c:pt idx="31">
                  <c:v>46.683930000000004</c:v>
                </c:pt>
                <c:pt idx="32">
                  <c:v>47.911389999999997</c:v>
                </c:pt>
                <c:pt idx="33">
                  <c:v>49.159349999999996</c:v>
                </c:pt>
                <c:pt idx="34">
                  <c:v>48.306089999999998</c:v>
                </c:pt>
                <c:pt idx="35">
                  <c:v>48.313050000000004</c:v>
                </c:pt>
                <c:pt idx="36">
                  <c:v>48.732309999999998</c:v>
                </c:pt>
                <c:pt idx="37">
                  <c:v>46.8825</c:v>
                </c:pt>
                <c:pt idx="38">
                  <c:v>42.921109999999999</c:v>
                </c:pt>
                <c:pt idx="39">
                  <c:v>42.567389999999996</c:v>
                </c:pt>
                <c:pt idx="40">
                  <c:v>41.967760000000006</c:v>
                </c:pt>
                <c:pt idx="41">
                  <c:v>42.403790000000001</c:v>
                </c:pt>
                <c:pt idx="42">
                  <c:v>43.189300000000003</c:v>
                </c:pt>
                <c:pt idx="43">
                  <c:v>42.440010000000001</c:v>
                </c:pt>
                <c:pt idx="44">
                  <c:v>43.003839999999997</c:v>
                </c:pt>
                <c:pt idx="45">
                  <c:v>41.967480000000002</c:v>
                </c:pt>
                <c:pt idx="46">
                  <c:v>44.682970000000005</c:v>
                </c:pt>
                <c:pt idx="47">
                  <c:v>44.785160000000005</c:v>
                </c:pt>
                <c:pt idx="48">
                  <c:v>43.504649999999998</c:v>
                </c:pt>
                <c:pt idx="49">
                  <c:v>46.336620000000003</c:v>
                </c:pt>
                <c:pt idx="50">
                  <c:v>43.381309999999999</c:v>
                </c:pt>
                <c:pt idx="51">
                  <c:v>45.366370000000003</c:v>
                </c:pt>
                <c:pt idx="52">
                  <c:v>47.52534</c:v>
                </c:pt>
                <c:pt idx="53">
                  <c:v>45.3</c:v>
                </c:pt>
                <c:pt idx="54">
                  <c:v>43.7</c:v>
                </c:pt>
                <c:pt idx="55">
                  <c:v>44</c:v>
                </c:pt>
                <c:pt idx="56">
                  <c:v>45.2</c:v>
                </c:pt>
                <c:pt idx="57">
                  <c:v>48.3</c:v>
                </c:pt>
                <c:pt idx="58">
                  <c:v>51</c:v>
                </c:pt>
                <c:pt idx="59">
                  <c:v>50.5</c:v>
                </c:pt>
                <c:pt idx="60">
                  <c:v>47.9</c:v>
                </c:pt>
                <c:pt idx="61">
                  <c:v>49.8</c:v>
                </c:pt>
                <c:pt idx="62">
                  <c:v>45.6</c:v>
                </c:pt>
                <c:pt idx="63">
                  <c:v>45.9</c:v>
                </c:pt>
                <c:pt idx="64">
                  <c:v>48.2</c:v>
                </c:pt>
                <c:pt idx="65">
                  <c:v>51.3</c:v>
                </c:pt>
                <c:pt idx="66">
                  <c:v>48.1</c:v>
                </c:pt>
                <c:pt idx="67">
                  <c:v>49.7</c:v>
                </c:pt>
                <c:pt idx="68">
                  <c:v>47</c:v>
                </c:pt>
                <c:pt idx="69">
                  <c:v>49.3</c:v>
                </c:pt>
                <c:pt idx="70">
                  <c:v>41</c:v>
                </c:pt>
                <c:pt idx="71">
                  <c:v>41.4</c:v>
                </c:pt>
                <c:pt idx="72">
                  <c:v>43.2</c:v>
                </c:pt>
                <c:pt idx="73">
                  <c:v>43.6</c:v>
                </c:pt>
                <c:pt idx="74">
                  <c:v>44.6</c:v>
                </c:pt>
                <c:pt idx="75">
                  <c:v>44.6</c:v>
                </c:pt>
                <c:pt idx="76">
                  <c:v>44.3</c:v>
                </c:pt>
                <c:pt idx="77">
                  <c:v>50.4</c:v>
                </c:pt>
                <c:pt idx="78">
                  <c:v>40.6</c:v>
                </c:pt>
                <c:pt idx="79">
                  <c:v>43</c:v>
                </c:pt>
                <c:pt idx="80">
                  <c:v>42.9</c:v>
                </c:pt>
                <c:pt idx="81">
                  <c:v>43.4</c:v>
                </c:pt>
                <c:pt idx="82">
                  <c:v>44.2</c:v>
                </c:pt>
                <c:pt idx="83">
                  <c:v>44.7</c:v>
                </c:pt>
                <c:pt idx="84">
                  <c:v>46.6</c:v>
                </c:pt>
                <c:pt idx="85">
                  <c:v>50.7</c:v>
                </c:pt>
                <c:pt idx="86">
                  <c:v>51.1</c:v>
                </c:pt>
                <c:pt idx="87">
                  <c:v>49.856610000000003</c:v>
                </c:pt>
                <c:pt idx="88">
                  <c:v>47.177300000000002</c:v>
                </c:pt>
                <c:pt idx="89">
                  <c:v>47.454680000000003</c:v>
                </c:pt>
                <c:pt idx="90">
                  <c:v>47.690930000000002</c:v>
                </c:pt>
                <c:pt idx="91">
                  <c:v>46.285160000000005</c:v>
                </c:pt>
                <c:pt idx="92">
                  <c:v>43.824349999999995</c:v>
                </c:pt>
                <c:pt idx="93">
                  <c:v>47.004690000000004</c:v>
                </c:pt>
                <c:pt idx="94">
                  <c:v>49.284019999999998</c:v>
                </c:pt>
                <c:pt idx="95">
                  <c:v>53.25573</c:v>
                </c:pt>
                <c:pt idx="96">
                  <c:v>51.571469999999998</c:v>
                </c:pt>
                <c:pt idx="97">
                  <c:v>51.585300000000004</c:v>
                </c:pt>
                <c:pt idx="98">
                  <c:v>51.458169999999996</c:v>
                </c:pt>
                <c:pt idx="99">
                  <c:v>49.973959999999998</c:v>
                </c:pt>
                <c:pt idx="100">
                  <c:v>49.537199999999999</c:v>
                </c:pt>
                <c:pt idx="101">
                  <c:v>50.722279999999998</c:v>
                </c:pt>
                <c:pt idx="102">
                  <c:v>48.25779</c:v>
                </c:pt>
                <c:pt idx="103">
                  <c:v>46.432970000000005</c:v>
                </c:pt>
                <c:pt idx="104">
                  <c:v>48.227209999999999</c:v>
                </c:pt>
                <c:pt idx="105">
                  <c:v>46.311089999999993</c:v>
                </c:pt>
                <c:pt idx="106">
                  <c:v>48.295519999999996</c:v>
                </c:pt>
                <c:pt idx="107">
                  <c:v>47.950569999999999</c:v>
                </c:pt>
                <c:pt idx="108">
                  <c:v>48.411749999999998</c:v>
                </c:pt>
                <c:pt idx="109">
                  <c:v>49.224580000000003</c:v>
                </c:pt>
                <c:pt idx="110">
                  <c:v>48.887239999999998</c:v>
                </c:pt>
                <c:pt idx="111">
                  <c:v>50.093309999999995</c:v>
                </c:pt>
                <c:pt idx="112">
                  <c:v>47.899300000000004</c:v>
                </c:pt>
                <c:pt idx="113">
                  <c:v>49.385640000000002</c:v>
                </c:pt>
                <c:pt idx="114">
                  <c:v>49.079070000000002</c:v>
                </c:pt>
                <c:pt idx="115">
                  <c:v>52.693550000000002</c:v>
                </c:pt>
                <c:pt idx="116">
                  <c:v>48.711640000000003</c:v>
                </c:pt>
                <c:pt idx="117">
                  <c:v>48.950050000000005</c:v>
                </c:pt>
                <c:pt idx="118">
                  <c:v>49.132620000000003</c:v>
                </c:pt>
                <c:pt idx="119">
                  <c:v>50.408259999999999</c:v>
                </c:pt>
                <c:pt idx="120">
                  <c:v>47.528190000000002</c:v>
                </c:pt>
                <c:pt idx="121">
                  <c:v>48.954050000000002</c:v>
                </c:pt>
                <c:pt idx="122">
                  <c:v>50.653680000000001</c:v>
                </c:pt>
                <c:pt idx="123">
                  <c:v>46.077750000000002</c:v>
                </c:pt>
                <c:pt idx="124">
                  <c:v>44.128900000000002</c:v>
                </c:pt>
                <c:pt idx="125">
                  <c:v>43.97345</c:v>
                </c:pt>
                <c:pt idx="126">
                  <c:v>48.54271</c:v>
                </c:pt>
                <c:pt idx="127">
                  <c:v>47.817209999999996</c:v>
                </c:pt>
                <c:pt idx="128">
                  <c:v>50.292089999999995</c:v>
                </c:pt>
                <c:pt idx="129">
                  <c:v>55.614510000000003</c:v>
                </c:pt>
                <c:pt idx="130">
                  <c:v>52.882220000000004</c:v>
                </c:pt>
                <c:pt idx="131">
                  <c:v>51.834919999999997</c:v>
                </c:pt>
                <c:pt idx="132">
                  <c:v>52.684820000000002</c:v>
                </c:pt>
                <c:pt idx="133">
                  <c:v>49.528320000000001</c:v>
                </c:pt>
                <c:pt idx="134">
                  <c:v>53.578319999999998</c:v>
                </c:pt>
                <c:pt idx="135">
                  <c:v>57.402449999999995</c:v>
                </c:pt>
                <c:pt idx="136">
                  <c:v>56.424120000000002</c:v>
                </c:pt>
                <c:pt idx="137">
                  <c:v>54.979790000000001</c:v>
                </c:pt>
                <c:pt idx="138">
                  <c:v>55.386199999999995</c:v>
                </c:pt>
                <c:pt idx="139">
                  <c:v>54.469949999999997</c:v>
                </c:pt>
                <c:pt idx="140">
                  <c:v>56.749360000000003</c:v>
                </c:pt>
                <c:pt idx="141">
                  <c:v>54.670449999999995</c:v>
                </c:pt>
                <c:pt idx="142">
                  <c:v>55.739290000000004</c:v>
                </c:pt>
                <c:pt idx="143">
                  <c:v>52.444580000000002</c:v>
                </c:pt>
                <c:pt idx="144">
                  <c:v>56.246490000000001</c:v>
                </c:pt>
                <c:pt idx="145">
                  <c:v>51.515470000000001</c:v>
                </c:pt>
                <c:pt idx="146">
                  <c:v>54.362790000000004</c:v>
                </c:pt>
                <c:pt idx="147">
                  <c:v>54.388190000000002</c:v>
                </c:pt>
                <c:pt idx="148">
                  <c:v>53.611959999999996</c:v>
                </c:pt>
                <c:pt idx="149">
                  <c:v>50.688940000000002</c:v>
                </c:pt>
                <c:pt idx="150">
                  <c:v>52.432259999999999</c:v>
                </c:pt>
                <c:pt idx="151">
                  <c:v>52.545300000000005</c:v>
                </c:pt>
                <c:pt idx="152">
                  <c:v>52.69923</c:v>
                </c:pt>
                <c:pt idx="153">
                  <c:v>53.45476</c:v>
                </c:pt>
                <c:pt idx="154">
                  <c:v>51.143010000000004</c:v>
                </c:pt>
                <c:pt idx="155">
                  <c:v>55.085320000000003</c:v>
                </c:pt>
                <c:pt idx="156">
                  <c:v>54.641080000000002</c:v>
                </c:pt>
                <c:pt idx="157">
                  <c:v>52.645960000000002</c:v>
                </c:pt>
                <c:pt idx="158">
                  <c:v>52.523309999999995</c:v>
                </c:pt>
                <c:pt idx="159">
                  <c:v>51.74785</c:v>
                </c:pt>
                <c:pt idx="160">
                  <c:v>52.91178</c:v>
                </c:pt>
                <c:pt idx="161">
                  <c:v>54.504849999999998</c:v>
                </c:pt>
                <c:pt idx="162">
                  <c:v>55.272349999999996</c:v>
                </c:pt>
                <c:pt idx="163">
                  <c:v>55.809820000000002</c:v>
                </c:pt>
                <c:pt idx="164">
                  <c:v>55.41</c:v>
                </c:pt>
                <c:pt idx="165">
                  <c:v>55.33267</c:v>
                </c:pt>
                <c:pt idx="166">
                  <c:v>55.46105</c:v>
                </c:pt>
                <c:pt idx="167">
                  <c:v>55.514269999999996</c:v>
                </c:pt>
                <c:pt idx="168">
                  <c:v>55.52861</c:v>
                </c:pt>
                <c:pt idx="169">
                  <c:v>54.484910000000006</c:v>
                </c:pt>
                <c:pt idx="170">
                  <c:v>54.578139999999998</c:v>
                </c:pt>
                <c:pt idx="171">
                  <c:v>54.004480000000001</c:v>
                </c:pt>
                <c:pt idx="172">
                  <c:v>53.90643</c:v>
                </c:pt>
                <c:pt idx="173">
                  <c:v>54.141589999999994</c:v>
                </c:pt>
                <c:pt idx="174">
                  <c:v>54.133089999999996</c:v>
                </c:pt>
                <c:pt idx="175">
                  <c:v>52.904730000000001</c:v>
                </c:pt>
                <c:pt idx="176">
                  <c:v>53.906289999999998</c:v>
                </c:pt>
                <c:pt idx="177">
                  <c:v>52.751899999999999</c:v>
                </c:pt>
                <c:pt idx="178">
                  <c:v>52.64508</c:v>
                </c:pt>
                <c:pt idx="179">
                  <c:v>52.033679999999997</c:v>
                </c:pt>
                <c:pt idx="180">
                  <c:v>52.425539999999998</c:v>
                </c:pt>
                <c:pt idx="181">
                  <c:v>52.573910000000005</c:v>
                </c:pt>
                <c:pt idx="182">
                  <c:v>54.546010000000003</c:v>
                </c:pt>
                <c:pt idx="183">
                  <c:v>56.061510000000006</c:v>
                </c:pt>
                <c:pt idx="184">
                  <c:v>54.778640000000003</c:v>
                </c:pt>
                <c:pt idx="185">
                  <c:v>56.127940000000002</c:v>
                </c:pt>
                <c:pt idx="186">
                  <c:v>54.790990000000001</c:v>
                </c:pt>
                <c:pt idx="187">
                  <c:v>54.520519999999998</c:v>
                </c:pt>
                <c:pt idx="188">
                  <c:v>54.905080000000005</c:v>
                </c:pt>
                <c:pt idx="189">
                  <c:v>55.265349999999998</c:v>
                </c:pt>
                <c:pt idx="190">
                  <c:v>58.259389999999996</c:v>
                </c:pt>
                <c:pt idx="191">
                  <c:v>56.688269999999996</c:v>
                </c:pt>
                <c:pt idx="192">
                  <c:v>54.778550000000003</c:v>
                </c:pt>
                <c:pt idx="193">
                  <c:v>54.857190000000003</c:v>
                </c:pt>
                <c:pt idx="194">
                  <c:v>55.307410000000004</c:v>
                </c:pt>
                <c:pt idx="195">
                  <c:v>53.876109999999997</c:v>
                </c:pt>
                <c:pt idx="196">
                  <c:v>54.907419999999995</c:v>
                </c:pt>
                <c:pt idx="197">
                  <c:v>55.501910000000002</c:v>
                </c:pt>
                <c:pt idx="198">
                  <c:v>54.349580000000003</c:v>
                </c:pt>
                <c:pt idx="199">
                  <c:v>54.631230000000002</c:v>
                </c:pt>
                <c:pt idx="200">
                  <c:v>55.013870000000004</c:v>
                </c:pt>
                <c:pt idx="201">
                  <c:v>55.146699999999996</c:v>
                </c:pt>
                <c:pt idx="202">
                  <c:v>54.873519999999999</c:v>
                </c:pt>
                <c:pt idx="203">
                  <c:v>54.957300000000004</c:v>
                </c:pt>
                <c:pt idx="204">
                  <c:v>55.508800000000001</c:v>
                </c:pt>
                <c:pt idx="205">
                  <c:v>57.255309999999994</c:v>
                </c:pt>
                <c:pt idx="206">
                  <c:v>56.189250000000001</c:v>
                </c:pt>
                <c:pt idx="207">
                  <c:v>55</c:v>
                </c:pt>
                <c:pt idx="208">
                  <c:v>54</c:v>
                </c:pt>
                <c:pt idx="209">
                  <c:v>54.9</c:v>
                </c:pt>
                <c:pt idx="210">
                  <c:v>54.2</c:v>
                </c:pt>
                <c:pt idx="211">
                  <c:v>55</c:v>
                </c:pt>
                <c:pt idx="212">
                  <c:v>54.4</c:v>
                </c:pt>
                <c:pt idx="213">
                  <c:v>52.9</c:v>
                </c:pt>
                <c:pt idx="214">
                  <c:v>51.7</c:v>
                </c:pt>
                <c:pt idx="215">
                  <c:v>51.3</c:v>
                </c:pt>
                <c:pt idx="216">
                  <c:v>49.6</c:v>
                </c:pt>
                <c:pt idx="217">
                  <c:v>50.6</c:v>
                </c:pt>
                <c:pt idx="218">
                  <c:v>50.2</c:v>
                </c:pt>
                <c:pt idx="219">
                  <c:v>52.1</c:v>
                </c:pt>
                <c:pt idx="220">
                  <c:v>49</c:v>
                </c:pt>
                <c:pt idx="221">
                  <c:v>46.4</c:v>
                </c:pt>
                <c:pt idx="222">
                  <c:v>46.5</c:v>
                </c:pt>
                <c:pt idx="223">
                  <c:v>47.4</c:v>
                </c:pt>
                <c:pt idx="224">
                  <c:v>51</c:v>
                </c:pt>
                <c:pt idx="225">
                  <c:v>51.2</c:v>
                </c:pt>
                <c:pt idx="226">
                  <c:v>52.5</c:v>
                </c:pt>
                <c:pt idx="227">
                  <c:v>52.4</c:v>
                </c:pt>
                <c:pt idx="228">
                  <c:v>52.6</c:v>
                </c:pt>
                <c:pt idx="229">
                  <c:v>52.4</c:v>
                </c:pt>
                <c:pt idx="230">
                  <c:v>52.7</c:v>
                </c:pt>
                <c:pt idx="231">
                  <c:v>52.8</c:v>
                </c:pt>
                <c:pt idx="232">
                  <c:v>53.3</c:v>
                </c:pt>
                <c:pt idx="233">
                  <c:v>52.6</c:v>
                </c:pt>
                <c:pt idx="234">
                  <c:v>52.9</c:v>
                </c:pt>
                <c:pt idx="235">
                  <c:v>51.9</c:v>
                </c:pt>
                <c:pt idx="236">
                  <c:v>51.9</c:v>
                </c:pt>
                <c:pt idx="237">
                  <c:v>52</c:v>
                </c:pt>
                <c:pt idx="238">
                  <c:v>52.3</c:v>
                </c:pt>
                <c:pt idx="239">
                  <c:v>56.6</c:v>
                </c:pt>
                <c:pt idx="240">
                  <c:v>57.5</c:v>
                </c:pt>
                <c:pt idx="241">
                  <c:v>57.7</c:v>
                </c:pt>
                <c:pt idx="242">
                  <c:v>58.8</c:v>
                </c:pt>
                <c:pt idx="243">
                  <c:v>57.2</c:v>
                </c:pt>
                <c:pt idx="244">
                  <c:v>54.6</c:v>
                </c:pt>
                <c:pt idx="245">
                  <c:v>55.5</c:v>
                </c:pt>
                <c:pt idx="246">
                  <c:v>61.2</c:v>
                </c:pt>
                <c:pt idx="247">
                  <c:v>59.7</c:v>
                </c:pt>
                <c:pt idx="248">
                  <c:v>58.3</c:v>
                </c:pt>
                <c:pt idx="249">
                  <c:v>55.6</c:v>
                </c:pt>
                <c:pt idx="250">
                  <c:v>53.9</c:v>
                </c:pt>
                <c:pt idx="251">
                  <c:v>53.6</c:v>
                </c:pt>
                <c:pt idx="252">
                  <c:v>53.3</c:v>
                </c:pt>
                <c:pt idx="253">
                  <c:v>52.7</c:v>
                </c:pt>
                <c:pt idx="254">
                  <c:v>53.2</c:v>
                </c:pt>
                <c:pt idx="255">
                  <c:v>53.5</c:v>
                </c:pt>
                <c:pt idx="256">
                  <c:v>51.8</c:v>
                </c:pt>
                <c:pt idx="257">
                  <c:v>53.9</c:v>
                </c:pt>
                <c:pt idx="258">
                  <c:v>53.6</c:v>
                </c:pt>
                <c:pt idx="259">
                  <c:v>52.7</c:v>
                </c:pt>
                <c:pt idx="260">
                  <c:v>52.2</c:v>
                </c:pt>
                <c:pt idx="261">
                  <c:v>51.4</c:v>
                </c:pt>
                <c:pt idx="262">
                  <c:v>51.9</c:v>
                </c:pt>
                <c:pt idx="263">
                  <c:v>52.111929564254801</c:v>
                </c:pt>
                <c:pt idx="264">
                  <c:v>47.833612423233902</c:v>
                </c:pt>
                <c:pt idx="265">
                  <c:v>45.916132417623601</c:v>
                </c:pt>
                <c:pt idx="266">
                  <c:v>45.644297662715502</c:v>
                </c:pt>
                <c:pt idx="267">
                  <c:v>50.075579918663202</c:v>
                </c:pt>
                <c:pt idx="268">
                  <c:v>48.529002606246998</c:v>
                </c:pt>
                <c:pt idx="269">
                  <c:v>48.2146370741197</c:v>
                </c:pt>
                <c:pt idx="270">
                  <c:v>48.538191548109097</c:v>
                </c:pt>
                <c:pt idx="271">
                  <c:v>47.553256059219599</c:v>
                </c:pt>
                <c:pt idx="272">
                  <c:v>46.531859963179102</c:v>
                </c:pt>
                <c:pt idx="273">
                  <c:v>47.134471244889902</c:v>
                </c:pt>
                <c:pt idx="274">
                  <c:v>47.134471244889902</c:v>
                </c:pt>
                <c:pt idx="275">
                  <c:v>47.588670366475405</c:v>
                </c:pt>
                <c:pt idx="276">
                  <c:v>47.0099629718123</c:v>
                </c:pt>
                <c:pt idx="277">
                  <c:v>47.354624345767903</c:v>
                </c:pt>
                <c:pt idx="278">
                  <c:v>47.630184995284395</c:v>
                </c:pt>
                <c:pt idx="279">
                  <c:v>48.763221575710695</c:v>
                </c:pt>
                <c:pt idx="280">
                  <c:v>49.721662453146095</c:v>
                </c:pt>
                <c:pt idx="281">
                  <c:v>49.9049952831081</c:v>
                </c:pt>
                <c:pt idx="282">
                  <c:v>52.279846088841502</c:v>
                </c:pt>
                <c:pt idx="283">
                  <c:v>52.761287049626702</c:v>
                </c:pt>
                <c:pt idx="284">
                  <c:v>52.041336546624301</c:v>
                </c:pt>
                <c:pt idx="285">
                  <c:v>53.494603644419897</c:v>
                </c:pt>
                <c:pt idx="286">
                  <c:v>53.731558880534699</c:v>
                </c:pt>
                <c:pt idx="287">
                  <c:v>51.104039702344195</c:v>
                </c:pt>
                <c:pt idx="288">
                  <c:v>51.391559186049996</c:v>
                </c:pt>
                <c:pt idx="289">
                  <c:v>50.532863087921406</c:v>
                </c:pt>
                <c:pt idx="290">
                  <c:v>52.968878646247596</c:v>
                </c:pt>
                <c:pt idx="291">
                  <c:v>52.314375963674003</c:v>
                </c:pt>
                <c:pt idx="292">
                  <c:v>51.541857166241002</c:v>
                </c:pt>
                <c:pt idx="293">
                  <c:v>51.897162648318599</c:v>
                </c:pt>
                <c:pt idx="294">
                  <c:v>51.2984848652479</c:v>
                </c:pt>
                <c:pt idx="295">
                  <c:v>52.102469401432401</c:v>
                </c:pt>
                <c:pt idx="296">
                  <c:v>53.494516700432897</c:v>
                </c:pt>
                <c:pt idx="297">
                  <c:v>53</c:v>
                </c:pt>
                <c:pt idx="298">
                  <c:v>53.7</c:v>
                </c:pt>
                <c:pt idx="299">
                  <c:v>54.6</c:v>
                </c:pt>
                <c:pt idx="300">
                  <c:v>54.5</c:v>
                </c:pt>
                <c:pt idx="301">
                  <c:v>54.4</c:v>
                </c:pt>
                <c:pt idx="302">
                  <c:v>54.4</c:v>
                </c:pt>
                <c:pt idx="303">
                  <c:v>53.9</c:v>
                </c:pt>
                <c:pt idx="304">
                  <c:v>54.9</c:v>
                </c:pt>
                <c:pt idx="305">
                  <c:v>55</c:v>
                </c:pt>
                <c:pt idx="306">
                  <c:v>51</c:v>
                </c:pt>
                <c:pt idx="307">
                  <c:v>51.5</c:v>
                </c:pt>
                <c:pt idx="308">
                  <c:v>52</c:v>
                </c:pt>
                <c:pt idx="309">
                  <c:v>52.3</c:v>
                </c:pt>
                <c:pt idx="310">
                  <c:v>52.1</c:v>
                </c:pt>
                <c:pt idx="311">
                  <c:v>51</c:v>
                </c:pt>
                <c:pt idx="312">
                  <c:v>52.2</c:v>
                </c:pt>
                <c:pt idx="313">
                  <c:v>52.2</c:v>
                </c:pt>
                <c:pt idx="314">
                  <c:v>50.4</c:v>
                </c:pt>
                <c:pt idx="315">
                  <c:v>52.4</c:v>
                </c:pt>
                <c:pt idx="316">
                  <c:v>51.6</c:v>
                </c:pt>
                <c:pt idx="317">
                  <c:v>47.9</c:v>
                </c:pt>
                <c:pt idx="318">
                  <c:v>53.4</c:v>
                </c:pt>
                <c:pt idx="319">
                  <c:v>51.8</c:v>
                </c:pt>
                <c:pt idx="320">
                  <c:v>51.6</c:v>
                </c:pt>
                <c:pt idx="321">
                  <c:v>52.1</c:v>
                </c:pt>
                <c:pt idx="322">
                  <c:v>52.1</c:v>
                </c:pt>
                <c:pt idx="323">
                  <c:v>52.6</c:v>
                </c:pt>
                <c:pt idx="324">
                  <c:v>52</c:v>
                </c:pt>
                <c:pt idx="325">
                  <c:v>52.2</c:v>
                </c:pt>
                <c:pt idx="326">
                  <c:v>52.2</c:v>
                </c:pt>
                <c:pt idx="327">
                  <c:v>52.3</c:v>
                </c:pt>
                <c:pt idx="328">
                  <c:v>52</c:v>
                </c:pt>
                <c:pt idx="329">
                  <c:v>50.9</c:v>
                </c:pt>
                <c:pt idx="330">
                  <c:v>49.1</c:v>
                </c:pt>
                <c:pt idx="331">
                  <c:v>49.1</c:v>
                </c:pt>
                <c:pt idx="332">
                  <c:v>50.5</c:v>
                </c:pt>
                <c:pt idx="333">
                  <c:v>50.8</c:v>
                </c:pt>
                <c:pt idx="334">
                  <c:v>52</c:v>
                </c:pt>
                <c:pt idx="335">
                  <c:v>52.2</c:v>
                </c:pt>
                <c:pt idx="336">
                  <c:v>52.5</c:v>
                </c:pt>
                <c:pt idx="337">
                  <c:v>50.5</c:v>
                </c:pt>
                <c:pt idx="338">
                  <c:v>50.5</c:v>
                </c:pt>
                <c:pt idx="339">
                  <c:v>49.9</c:v>
                </c:pt>
                <c:pt idx="340">
                  <c:v>49.5</c:v>
                </c:pt>
                <c:pt idx="341">
                  <c:v>49.2</c:v>
                </c:pt>
                <c:pt idx="342">
                  <c:v>52.1</c:v>
                </c:pt>
                <c:pt idx="343">
                  <c:v>51.7</c:v>
                </c:pt>
                <c:pt idx="344">
                  <c:v>50.9</c:v>
                </c:pt>
                <c:pt idx="345">
                  <c:v>53.9</c:v>
                </c:pt>
                <c:pt idx="346">
                  <c:v>55.7</c:v>
                </c:pt>
                <c:pt idx="347">
                  <c:v>54.4</c:v>
                </c:pt>
                <c:pt idx="348">
                  <c:v>54.2</c:v>
                </c:pt>
                <c:pt idx="349">
                  <c:v>55.3</c:v>
                </c:pt>
                <c:pt idx="350">
                  <c:v>54.7</c:v>
                </c:pt>
                <c:pt idx="351">
                  <c:v>53.8</c:v>
                </c:pt>
                <c:pt idx="352">
                  <c:v>50.8</c:v>
                </c:pt>
                <c:pt idx="353">
                  <c:v>50.1</c:v>
                </c:pt>
                <c:pt idx="354">
                  <c:v>51.5</c:v>
                </c:pt>
                <c:pt idx="355">
                  <c:v>56.4</c:v>
                </c:pt>
                <c:pt idx="356">
                  <c:v>57.7</c:v>
                </c:pt>
                <c:pt idx="357">
                  <c:v>58.6</c:v>
                </c:pt>
                <c:pt idx="358">
                  <c:v>56</c:v>
                </c:pt>
                <c:pt idx="359">
                  <c:v>56.6</c:v>
                </c:pt>
                <c:pt idx="360">
                  <c:v>55.9</c:v>
                </c:pt>
                <c:pt idx="361">
                  <c:v>55.3</c:v>
                </c:pt>
                <c:pt idx="362">
                  <c:v>56</c:v>
                </c:pt>
                <c:pt idx="363">
                  <c:v>56.2</c:v>
                </c:pt>
                <c:pt idx="364">
                  <c:v>55</c:v>
                </c:pt>
                <c:pt idx="365">
                  <c:v>56.1</c:v>
                </c:pt>
              </c:numCache>
            </c:numRef>
          </c:val>
          <c:smooth val="1"/>
        </c:ser>
        <c:dLbls>
          <c:showLegendKey val="0"/>
          <c:showVal val="0"/>
          <c:showCatName val="0"/>
          <c:showSerName val="0"/>
          <c:showPercent val="0"/>
          <c:showBubbleSize val="0"/>
        </c:dLbls>
        <c:marker val="1"/>
        <c:smooth val="0"/>
        <c:axId val="48834432"/>
        <c:axId val="48835968"/>
      </c:lineChart>
      <c:lineChart>
        <c:grouping val="standard"/>
        <c:varyColors val="0"/>
        <c:ser>
          <c:idx val="3"/>
          <c:order val="3"/>
          <c:tx>
            <c:v>ABC Border FT</c:v>
          </c:tx>
          <c:spPr>
            <a:ln w="34925">
              <a:solidFill>
                <a:schemeClr val="accent1">
                  <a:lumMod val="75000"/>
                </a:schemeClr>
              </a:solidFill>
              <a:prstDash val="solid"/>
            </a:ln>
          </c:spPr>
          <c:marker>
            <c:symbol val="none"/>
          </c:marker>
          <c:val>
            <c:numRef>
              <c:f>'Long Term BORDER'!$AW$307:$AW$672</c:f>
              <c:numCache>
                <c:formatCode>General</c:formatCode>
                <c:ptCount val="366"/>
                <c:pt idx="0">
                  <c:v>1888</c:v>
                </c:pt>
                <c:pt idx="1">
                  <c:v>1888</c:v>
                </c:pt>
                <c:pt idx="2">
                  <c:v>1888</c:v>
                </c:pt>
                <c:pt idx="3">
                  <c:v>1888</c:v>
                </c:pt>
                <c:pt idx="4">
                  <c:v>1888</c:v>
                </c:pt>
                <c:pt idx="5">
                  <c:v>1888</c:v>
                </c:pt>
                <c:pt idx="6">
                  <c:v>1888</c:v>
                </c:pt>
                <c:pt idx="7">
                  <c:v>1888</c:v>
                </c:pt>
                <c:pt idx="8">
                  <c:v>1888</c:v>
                </c:pt>
                <c:pt idx="9">
                  <c:v>1888</c:v>
                </c:pt>
                <c:pt idx="10">
                  <c:v>1888</c:v>
                </c:pt>
                <c:pt idx="11">
                  <c:v>1888</c:v>
                </c:pt>
                <c:pt idx="12">
                  <c:v>1888</c:v>
                </c:pt>
                <c:pt idx="13">
                  <c:v>1888</c:v>
                </c:pt>
                <c:pt idx="14">
                  <c:v>1888</c:v>
                </c:pt>
                <c:pt idx="15">
                  <c:v>1888</c:v>
                </c:pt>
                <c:pt idx="16">
                  <c:v>1888</c:v>
                </c:pt>
                <c:pt idx="17">
                  <c:v>1888</c:v>
                </c:pt>
                <c:pt idx="18">
                  <c:v>1888</c:v>
                </c:pt>
                <c:pt idx="19">
                  <c:v>1888</c:v>
                </c:pt>
                <c:pt idx="20">
                  <c:v>1888</c:v>
                </c:pt>
                <c:pt idx="21">
                  <c:v>1888</c:v>
                </c:pt>
                <c:pt idx="22">
                  <c:v>1888</c:v>
                </c:pt>
                <c:pt idx="23">
                  <c:v>1888</c:v>
                </c:pt>
                <c:pt idx="24">
                  <c:v>1888</c:v>
                </c:pt>
                <c:pt idx="25">
                  <c:v>1888</c:v>
                </c:pt>
                <c:pt idx="26">
                  <c:v>1888</c:v>
                </c:pt>
                <c:pt idx="27">
                  <c:v>1888</c:v>
                </c:pt>
                <c:pt idx="28">
                  <c:v>1888</c:v>
                </c:pt>
                <c:pt idx="29">
                  <c:v>1888</c:v>
                </c:pt>
                <c:pt idx="30">
                  <c:v>1888</c:v>
                </c:pt>
                <c:pt idx="31">
                  <c:v>1888</c:v>
                </c:pt>
                <c:pt idx="32">
                  <c:v>1888</c:v>
                </c:pt>
                <c:pt idx="33">
                  <c:v>1888</c:v>
                </c:pt>
                <c:pt idx="34">
                  <c:v>1888</c:v>
                </c:pt>
                <c:pt idx="35">
                  <c:v>1888</c:v>
                </c:pt>
                <c:pt idx="36">
                  <c:v>1888</c:v>
                </c:pt>
                <c:pt idx="37">
                  <c:v>1888</c:v>
                </c:pt>
                <c:pt idx="38">
                  <c:v>1888</c:v>
                </c:pt>
                <c:pt idx="39">
                  <c:v>1888</c:v>
                </c:pt>
                <c:pt idx="40">
                  <c:v>1888</c:v>
                </c:pt>
                <c:pt idx="41">
                  <c:v>1888</c:v>
                </c:pt>
                <c:pt idx="42">
                  <c:v>1888</c:v>
                </c:pt>
                <c:pt idx="43">
                  <c:v>1888</c:v>
                </c:pt>
                <c:pt idx="44">
                  <c:v>1888</c:v>
                </c:pt>
                <c:pt idx="45">
                  <c:v>1888</c:v>
                </c:pt>
                <c:pt idx="46">
                  <c:v>1888</c:v>
                </c:pt>
                <c:pt idx="47">
                  <c:v>1888</c:v>
                </c:pt>
                <c:pt idx="48">
                  <c:v>1888</c:v>
                </c:pt>
                <c:pt idx="49">
                  <c:v>1888</c:v>
                </c:pt>
                <c:pt idx="50">
                  <c:v>1888</c:v>
                </c:pt>
                <c:pt idx="51">
                  <c:v>1888</c:v>
                </c:pt>
                <c:pt idx="52">
                  <c:v>1888</c:v>
                </c:pt>
                <c:pt idx="53">
                  <c:v>1888</c:v>
                </c:pt>
                <c:pt idx="54">
                  <c:v>1888</c:v>
                </c:pt>
                <c:pt idx="55">
                  <c:v>1888</c:v>
                </c:pt>
                <c:pt idx="56">
                  <c:v>1888</c:v>
                </c:pt>
                <c:pt idx="57">
                  <c:v>1888</c:v>
                </c:pt>
                <c:pt idx="58">
                  <c:v>1888</c:v>
                </c:pt>
                <c:pt idx="59">
                  <c:v>1888</c:v>
                </c:pt>
                <c:pt idx="60">
                  <c:v>1888</c:v>
                </c:pt>
                <c:pt idx="61">
                  <c:v>1888</c:v>
                </c:pt>
                <c:pt idx="62">
                  <c:v>1963</c:v>
                </c:pt>
                <c:pt idx="63">
                  <c:v>1963</c:v>
                </c:pt>
                <c:pt idx="64">
                  <c:v>1963</c:v>
                </c:pt>
                <c:pt idx="65">
                  <c:v>1963</c:v>
                </c:pt>
                <c:pt idx="66">
                  <c:v>1963</c:v>
                </c:pt>
                <c:pt idx="67">
                  <c:v>1963</c:v>
                </c:pt>
                <c:pt idx="68">
                  <c:v>1963</c:v>
                </c:pt>
                <c:pt idx="69">
                  <c:v>1963</c:v>
                </c:pt>
                <c:pt idx="70">
                  <c:v>1963</c:v>
                </c:pt>
                <c:pt idx="71">
                  <c:v>1963</c:v>
                </c:pt>
                <c:pt idx="72">
                  <c:v>1963</c:v>
                </c:pt>
                <c:pt idx="73">
                  <c:v>1963</c:v>
                </c:pt>
                <c:pt idx="74">
                  <c:v>1963</c:v>
                </c:pt>
                <c:pt idx="75">
                  <c:v>1963</c:v>
                </c:pt>
                <c:pt idx="76">
                  <c:v>1963</c:v>
                </c:pt>
                <c:pt idx="77">
                  <c:v>1963</c:v>
                </c:pt>
                <c:pt idx="78">
                  <c:v>1963</c:v>
                </c:pt>
                <c:pt idx="79">
                  <c:v>1963</c:v>
                </c:pt>
                <c:pt idx="80">
                  <c:v>1963</c:v>
                </c:pt>
                <c:pt idx="81">
                  <c:v>1963</c:v>
                </c:pt>
                <c:pt idx="82">
                  <c:v>1963</c:v>
                </c:pt>
                <c:pt idx="83">
                  <c:v>1963</c:v>
                </c:pt>
                <c:pt idx="84">
                  <c:v>1963</c:v>
                </c:pt>
                <c:pt idx="85">
                  <c:v>1963</c:v>
                </c:pt>
                <c:pt idx="86">
                  <c:v>1963</c:v>
                </c:pt>
                <c:pt idx="87">
                  <c:v>1963</c:v>
                </c:pt>
                <c:pt idx="88">
                  <c:v>1963</c:v>
                </c:pt>
                <c:pt idx="89">
                  <c:v>1963</c:v>
                </c:pt>
                <c:pt idx="90">
                  <c:v>1963</c:v>
                </c:pt>
                <c:pt idx="91">
                  <c:v>1963</c:v>
                </c:pt>
                <c:pt idx="92">
                  <c:v>1980</c:v>
                </c:pt>
                <c:pt idx="93">
                  <c:v>1980</c:v>
                </c:pt>
                <c:pt idx="94">
                  <c:v>1980</c:v>
                </c:pt>
                <c:pt idx="95">
                  <c:v>1980</c:v>
                </c:pt>
                <c:pt idx="96">
                  <c:v>1980</c:v>
                </c:pt>
                <c:pt idx="97">
                  <c:v>1980</c:v>
                </c:pt>
                <c:pt idx="98">
                  <c:v>1980</c:v>
                </c:pt>
                <c:pt idx="99">
                  <c:v>1980</c:v>
                </c:pt>
                <c:pt idx="100">
                  <c:v>1980</c:v>
                </c:pt>
                <c:pt idx="101">
                  <c:v>1980</c:v>
                </c:pt>
                <c:pt idx="102">
                  <c:v>1980</c:v>
                </c:pt>
                <c:pt idx="103">
                  <c:v>1980</c:v>
                </c:pt>
                <c:pt idx="104">
                  <c:v>1980</c:v>
                </c:pt>
                <c:pt idx="105">
                  <c:v>1980</c:v>
                </c:pt>
                <c:pt idx="106">
                  <c:v>1980</c:v>
                </c:pt>
                <c:pt idx="107">
                  <c:v>1980</c:v>
                </c:pt>
                <c:pt idx="108">
                  <c:v>1980</c:v>
                </c:pt>
                <c:pt idx="109">
                  <c:v>1980</c:v>
                </c:pt>
                <c:pt idx="110">
                  <c:v>1980</c:v>
                </c:pt>
                <c:pt idx="111">
                  <c:v>1980</c:v>
                </c:pt>
                <c:pt idx="112">
                  <c:v>1980</c:v>
                </c:pt>
                <c:pt idx="113">
                  <c:v>1980</c:v>
                </c:pt>
                <c:pt idx="114">
                  <c:v>1980</c:v>
                </c:pt>
                <c:pt idx="115">
                  <c:v>1980</c:v>
                </c:pt>
                <c:pt idx="116">
                  <c:v>1980</c:v>
                </c:pt>
                <c:pt idx="117">
                  <c:v>1980</c:v>
                </c:pt>
                <c:pt idx="118">
                  <c:v>1980</c:v>
                </c:pt>
                <c:pt idx="119">
                  <c:v>1980</c:v>
                </c:pt>
                <c:pt idx="120">
                  <c:v>1980</c:v>
                </c:pt>
                <c:pt idx="121">
                  <c:v>1980</c:v>
                </c:pt>
                <c:pt idx="122">
                  <c:v>1980</c:v>
                </c:pt>
                <c:pt idx="123">
                  <c:v>1980</c:v>
                </c:pt>
                <c:pt idx="124">
                  <c:v>1980</c:v>
                </c:pt>
                <c:pt idx="125">
                  <c:v>1980</c:v>
                </c:pt>
                <c:pt idx="126">
                  <c:v>1980</c:v>
                </c:pt>
                <c:pt idx="127">
                  <c:v>1980</c:v>
                </c:pt>
                <c:pt idx="128">
                  <c:v>1980</c:v>
                </c:pt>
                <c:pt idx="129">
                  <c:v>1980</c:v>
                </c:pt>
                <c:pt idx="130">
                  <c:v>1980</c:v>
                </c:pt>
                <c:pt idx="131">
                  <c:v>1980</c:v>
                </c:pt>
                <c:pt idx="132">
                  <c:v>1980</c:v>
                </c:pt>
                <c:pt idx="133">
                  <c:v>1980</c:v>
                </c:pt>
                <c:pt idx="134">
                  <c:v>1980</c:v>
                </c:pt>
                <c:pt idx="135">
                  <c:v>1980</c:v>
                </c:pt>
                <c:pt idx="136">
                  <c:v>1980</c:v>
                </c:pt>
                <c:pt idx="137">
                  <c:v>1980</c:v>
                </c:pt>
                <c:pt idx="138">
                  <c:v>1980</c:v>
                </c:pt>
                <c:pt idx="139">
                  <c:v>1980</c:v>
                </c:pt>
                <c:pt idx="140">
                  <c:v>1980</c:v>
                </c:pt>
                <c:pt idx="141">
                  <c:v>1980</c:v>
                </c:pt>
                <c:pt idx="142">
                  <c:v>1980</c:v>
                </c:pt>
                <c:pt idx="143">
                  <c:v>1980</c:v>
                </c:pt>
                <c:pt idx="144">
                  <c:v>1980</c:v>
                </c:pt>
                <c:pt idx="145">
                  <c:v>1980</c:v>
                </c:pt>
                <c:pt idx="146">
                  <c:v>1980</c:v>
                </c:pt>
                <c:pt idx="147">
                  <c:v>1980</c:v>
                </c:pt>
                <c:pt idx="148">
                  <c:v>1980</c:v>
                </c:pt>
                <c:pt idx="149">
                  <c:v>1980</c:v>
                </c:pt>
                <c:pt idx="150">
                  <c:v>1980</c:v>
                </c:pt>
                <c:pt idx="151">
                  <c:v>1980</c:v>
                </c:pt>
                <c:pt idx="152">
                  <c:v>1980</c:v>
                </c:pt>
                <c:pt idx="153">
                  <c:v>1980</c:v>
                </c:pt>
                <c:pt idx="154">
                  <c:v>1980</c:v>
                </c:pt>
                <c:pt idx="155">
                  <c:v>1980</c:v>
                </c:pt>
                <c:pt idx="156">
                  <c:v>1980</c:v>
                </c:pt>
                <c:pt idx="157">
                  <c:v>1980</c:v>
                </c:pt>
                <c:pt idx="158">
                  <c:v>1980</c:v>
                </c:pt>
                <c:pt idx="159">
                  <c:v>1980</c:v>
                </c:pt>
                <c:pt idx="160">
                  <c:v>1980</c:v>
                </c:pt>
                <c:pt idx="161">
                  <c:v>1980</c:v>
                </c:pt>
                <c:pt idx="162">
                  <c:v>1980</c:v>
                </c:pt>
                <c:pt idx="163">
                  <c:v>1980</c:v>
                </c:pt>
                <c:pt idx="164">
                  <c:v>1980</c:v>
                </c:pt>
                <c:pt idx="165">
                  <c:v>1980</c:v>
                </c:pt>
                <c:pt idx="166">
                  <c:v>1980</c:v>
                </c:pt>
                <c:pt idx="167">
                  <c:v>1980</c:v>
                </c:pt>
                <c:pt idx="168">
                  <c:v>1980</c:v>
                </c:pt>
                <c:pt idx="169">
                  <c:v>1980</c:v>
                </c:pt>
                <c:pt idx="170">
                  <c:v>1980</c:v>
                </c:pt>
                <c:pt idx="171">
                  <c:v>1980</c:v>
                </c:pt>
                <c:pt idx="172">
                  <c:v>1980</c:v>
                </c:pt>
                <c:pt idx="173">
                  <c:v>1980</c:v>
                </c:pt>
                <c:pt idx="174">
                  <c:v>1980</c:v>
                </c:pt>
                <c:pt idx="175">
                  <c:v>1980</c:v>
                </c:pt>
                <c:pt idx="176">
                  <c:v>1980</c:v>
                </c:pt>
                <c:pt idx="177">
                  <c:v>1980</c:v>
                </c:pt>
                <c:pt idx="178">
                  <c:v>1980</c:v>
                </c:pt>
                <c:pt idx="179">
                  <c:v>1980</c:v>
                </c:pt>
                <c:pt idx="180">
                  <c:v>1980</c:v>
                </c:pt>
                <c:pt idx="181">
                  <c:v>1980</c:v>
                </c:pt>
                <c:pt idx="182">
                  <c:v>1980</c:v>
                </c:pt>
                <c:pt idx="183">
                  <c:v>1980</c:v>
                </c:pt>
                <c:pt idx="184">
                  <c:v>1980</c:v>
                </c:pt>
                <c:pt idx="185">
                  <c:v>1980</c:v>
                </c:pt>
                <c:pt idx="186">
                  <c:v>1980</c:v>
                </c:pt>
                <c:pt idx="187">
                  <c:v>1980</c:v>
                </c:pt>
                <c:pt idx="188">
                  <c:v>1980</c:v>
                </c:pt>
                <c:pt idx="189">
                  <c:v>1980</c:v>
                </c:pt>
                <c:pt idx="190">
                  <c:v>1980</c:v>
                </c:pt>
                <c:pt idx="191">
                  <c:v>1980</c:v>
                </c:pt>
                <c:pt idx="192">
                  <c:v>1980</c:v>
                </c:pt>
                <c:pt idx="193">
                  <c:v>1980</c:v>
                </c:pt>
                <c:pt idx="194">
                  <c:v>1980</c:v>
                </c:pt>
                <c:pt idx="195">
                  <c:v>1980</c:v>
                </c:pt>
                <c:pt idx="196">
                  <c:v>1980</c:v>
                </c:pt>
                <c:pt idx="197">
                  <c:v>1980</c:v>
                </c:pt>
                <c:pt idx="198">
                  <c:v>1980</c:v>
                </c:pt>
                <c:pt idx="199">
                  <c:v>1980</c:v>
                </c:pt>
                <c:pt idx="200">
                  <c:v>1980</c:v>
                </c:pt>
                <c:pt idx="201">
                  <c:v>1980</c:v>
                </c:pt>
                <c:pt idx="202">
                  <c:v>1980</c:v>
                </c:pt>
                <c:pt idx="203">
                  <c:v>1980</c:v>
                </c:pt>
                <c:pt idx="204">
                  <c:v>1980</c:v>
                </c:pt>
                <c:pt idx="205">
                  <c:v>1980</c:v>
                </c:pt>
                <c:pt idx="206">
                  <c:v>1980</c:v>
                </c:pt>
                <c:pt idx="207">
                  <c:v>1980</c:v>
                </c:pt>
                <c:pt idx="208">
                  <c:v>1980</c:v>
                </c:pt>
                <c:pt idx="209">
                  <c:v>1980</c:v>
                </c:pt>
                <c:pt idx="210">
                  <c:v>1980</c:v>
                </c:pt>
                <c:pt idx="211">
                  <c:v>1980</c:v>
                </c:pt>
                <c:pt idx="212">
                  <c:v>1980</c:v>
                </c:pt>
                <c:pt idx="213">
                  <c:v>1980</c:v>
                </c:pt>
                <c:pt idx="214">
                  <c:v>1980</c:v>
                </c:pt>
                <c:pt idx="215">
                  <c:v>1980</c:v>
                </c:pt>
                <c:pt idx="216">
                  <c:v>1980</c:v>
                </c:pt>
                <c:pt idx="217">
                  <c:v>1980</c:v>
                </c:pt>
                <c:pt idx="218">
                  <c:v>1980</c:v>
                </c:pt>
                <c:pt idx="219">
                  <c:v>1980</c:v>
                </c:pt>
                <c:pt idx="220">
                  <c:v>1980</c:v>
                </c:pt>
                <c:pt idx="221">
                  <c:v>1980</c:v>
                </c:pt>
                <c:pt idx="222">
                  <c:v>1980</c:v>
                </c:pt>
                <c:pt idx="223">
                  <c:v>1980</c:v>
                </c:pt>
                <c:pt idx="224">
                  <c:v>1980</c:v>
                </c:pt>
                <c:pt idx="225">
                  <c:v>1980</c:v>
                </c:pt>
                <c:pt idx="226">
                  <c:v>1980</c:v>
                </c:pt>
                <c:pt idx="227">
                  <c:v>1980</c:v>
                </c:pt>
                <c:pt idx="228">
                  <c:v>1980</c:v>
                </c:pt>
                <c:pt idx="229">
                  <c:v>1980</c:v>
                </c:pt>
                <c:pt idx="230">
                  <c:v>1980</c:v>
                </c:pt>
                <c:pt idx="231">
                  <c:v>1980</c:v>
                </c:pt>
                <c:pt idx="232">
                  <c:v>1980</c:v>
                </c:pt>
                <c:pt idx="233">
                  <c:v>1980</c:v>
                </c:pt>
                <c:pt idx="234">
                  <c:v>1980</c:v>
                </c:pt>
                <c:pt idx="235">
                  <c:v>1980</c:v>
                </c:pt>
                <c:pt idx="236">
                  <c:v>1980</c:v>
                </c:pt>
                <c:pt idx="237">
                  <c:v>1980</c:v>
                </c:pt>
                <c:pt idx="238">
                  <c:v>1980</c:v>
                </c:pt>
                <c:pt idx="239">
                  <c:v>1980</c:v>
                </c:pt>
                <c:pt idx="240">
                  <c:v>1980</c:v>
                </c:pt>
                <c:pt idx="241">
                  <c:v>1980</c:v>
                </c:pt>
                <c:pt idx="242">
                  <c:v>1980</c:v>
                </c:pt>
                <c:pt idx="243">
                  <c:v>1980</c:v>
                </c:pt>
                <c:pt idx="244">
                  <c:v>1980</c:v>
                </c:pt>
                <c:pt idx="245">
                  <c:v>1980</c:v>
                </c:pt>
                <c:pt idx="246">
                  <c:v>1980</c:v>
                </c:pt>
                <c:pt idx="247">
                  <c:v>1980</c:v>
                </c:pt>
                <c:pt idx="248">
                  <c:v>1980</c:v>
                </c:pt>
                <c:pt idx="249">
                  <c:v>1980</c:v>
                </c:pt>
                <c:pt idx="250">
                  <c:v>1980</c:v>
                </c:pt>
                <c:pt idx="251">
                  <c:v>1980</c:v>
                </c:pt>
                <c:pt idx="252">
                  <c:v>1980</c:v>
                </c:pt>
                <c:pt idx="253">
                  <c:v>1980</c:v>
                </c:pt>
                <c:pt idx="254">
                  <c:v>1980</c:v>
                </c:pt>
                <c:pt idx="255">
                  <c:v>1980</c:v>
                </c:pt>
                <c:pt idx="256">
                  <c:v>1980</c:v>
                </c:pt>
                <c:pt idx="257">
                  <c:v>1980</c:v>
                </c:pt>
                <c:pt idx="258">
                  <c:v>1980</c:v>
                </c:pt>
                <c:pt idx="259">
                  <c:v>1980</c:v>
                </c:pt>
                <c:pt idx="260">
                  <c:v>1980</c:v>
                </c:pt>
                <c:pt idx="261">
                  <c:v>1980</c:v>
                </c:pt>
                <c:pt idx="262">
                  <c:v>1980</c:v>
                </c:pt>
                <c:pt idx="263">
                  <c:v>1980</c:v>
                </c:pt>
                <c:pt idx="264">
                  <c:v>1980</c:v>
                </c:pt>
                <c:pt idx="265">
                  <c:v>1980</c:v>
                </c:pt>
                <c:pt idx="266">
                  <c:v>1980</c:v>
                </c:pt>
                <c:pt idx="267">
                  <c:v>1980</c:v>
                </c:pt>
                <c:pt idx="268">
                  <c:v>1980</c:v>
                </c:pt>
                <c:pt idx="269">
                  <c:v>1980</c:v>
                </c:pt>
                <c:pt idx="270">
                  <c:v>1980</c:v>
                </c:pt>
                <c:pt idx="271">
                  <c:v>1980</c:v>
                </c:pt>
                <c:pt idx="272">
                  <c:v>1980</c:v>
                </c:pt>
                <c:pt idx="273">
                  <c:v>1980</c:v>
                </c:pt>
                <c:pt idx="274">
                  <c:v>1980</c:v>
                </c:pt>
                <c:pt idx="275">
                  <c:v>1980</c:v>
                </c:pt>
                <c:pt idx="276">
                  <c:v>1980</c:v>
                </c:pt>
                <c:pt idx="277">
                  <c:v>1980</c:v>
                </c:pt>
                <c:pt idx="278">
                  <c:v>1980</c:v>
                </c:pt>
                <c:pt idx="279">
                  <c:v>1980</c:v>
                </c:pt>
                <c:pt idx="280">
                  <c:v>1980</c:v>
                </c:pt>
                <c:pt idx="281">
                  <c:v>1980</c:v>
                </c:pt>
                <c:pt idx="282">
                  <c:v>1980</c:v>
                </c:pt>
                <c:pt idx="283">
                  <c:v>1980</c:v>
                </c:pt>
                <c:pt idx="284">
                  <c:v>1980</c:v>
                </c:pt>
                <c:pt idx="285">
                  <c:v>1980</c:v>
                </c:pt>
                <c:pt idx="286">
                  <c:v>1980</c:v>
                </c:pt>
                <c:pt idx="287">
                  <c:v>1980</c:v>
                </c:pt>
                <c:pt idx="288">
                  <c:v>1980</c:v>
                </c:pt>
                <c:pt idx="289">
                  <c:v>1980</c:v>
                </c:pt>
                <c:pt idx="290">
                  <c:v>1980</c:v>
                </c:pt>
                <c:pt idx="291">
                  <c:v>1980</c:v>
                </c:pt>
                <c:pt idx="292">
                  <c:v>1980</c:v>
                </c:pt>
                <c:pt idx="293">
                  <c:v>1980</c:v>
                </c:pt>
                <c:pt idx="294">
                  <c:v>1980</c:v>
                </c:pt>
                <c:pt idx="295">
                  <c:v>1980</c:v>
                </c:pt>
                <c:pt idx="296">
                  <c:v>1980</c:v>
                </c:pt>
                <c:pt idx="297">
                  <c:v>1980</c:v>
                </c:pt>
                <c:pt idx="298">
                  <c:v>1980</c:v>
                </c:pt>
                <c:pt idx="299">
                  <c:v>1980</c:v>
                </c:pt>
                <c:pt idx="300">
                  <c:v>1980</c:v>
                </c:pt>
                <c:pt idx="301">
                  <c:v>1980</c:v>
                </c:pt>
                <c:pt idx="302">
                  <c:v>1980</c:v>
                </c:pt>
                <c:pt idx="303">
                  <c:v>1980</c:v>
                </c:pt>
                <c:pt idx="304">
                  <c:v>1980</c:v>
                </c:pt>
                <c:pt idx="305">
                  <c:v>1980</c:v>
                </c:pt>
                <c:pt idx="306">
                  <c:v>1980</c:v>
                </c:pt>
                <c:pt idx="307">
                  <c:v>1980</c:v>
                </c:pt>
                <c:pt idx="308">
                  <c:v>1980</c:v>
                </c:pt>
                <c:pt idx="309">
                  <c:v>1980</c:v>
                </c:pt>
                <c:pt idx="310">
                  <c:v>1980</c:v>
                </c:pt>
                <c:pt idx="311">
                  <c:v>1980</c:v>
                </c:pt>
                <c:pt idx="312">
                  <c:v>1980</c:v>
                </c:pt>
                <c:pt idx="313">
                  <c:v>1980</c:v>
                </c:pt>
                <c:pt idx="314">
                  <c:v>1980</c:v>
                </c:pt>
                <c:pt idx="315">
                  <c:v>1980</c:v>
                </c:pt>
                <c:pt idx="316">
                  <c:v>1980</c:v>
                </c:pt>
                <c:pt idx="317">
                  <c:v>1980</c:v>
                </c:pt>
                <c:pt idx="318">
                  <c:v>1980</c:v>
                </c:pt>
                <c:pt idx="319">
                  <c:v>1980</c:v>
                </c:pt>
                <c:pt idx="320">
                  <c:v>1980</c:v>
                </c:pt>
                <c:pt idx="321">
                  <c:v>1980</c:v>
                </c:pt>
                <c:pt idx="322">
                  <c:v>1980</c:v>
                </c:pt>
                <c:pt idx="323">
                  <c:v>1980</c:v>
                </c:pt>
                <c:pt idx="324">
                  <c:v>1980</c:v>
                </c:pt>
                <c:pt idx="325">
                  <c:v>1980</c:v>
                </c:pt>
                <c:pt idx="326">
                  <c:v>1980</c:v>
                </c:pt>
                <c:pt idx="327">
                  <c:v>1980</c:v>
                </c:pt>
                <c:pt idx="328">
                  <c:v>1980</c:v>
                </c:pt>
                <c:pt idx="329">
                  <c:v>1980</c:v>
                </c:pt>
                <c:pt idx="330">
                  <c:v>1980</c:v>
                </c:pt>
                <c:pt idx="331">
                  <c:v>1980</c:v>
                </c:pt>
                <c:pt idx="332">
                  <c:v>1980</c:v>
                </c:pt>
                <c:pt idx="333">
                  <c:v>1980</c:v>
                </c:pt>
                <c:pt idx="334">
                  <c:v>1980</c:v>
                </c:pt>
                <c:pt idx="335">
                  <c:v>1980</c:v>
                </c:pt>
                <c:pt idx="336">
                  <c:v>1980</c:v>
                </c:pt>
                <c:pt idx="337">
                  <c:v>1980</c:v>
                </c:pt>
                <c:pt idx="338">
                  <c:v>1980</c:v>
                </c:pt>
                <c:pt idx="339">
                  <c:v>1980</c:v>
                </c:pt>
                <c:pt idx="340">
                  <c:v>1980</c:v>
                </c:pt>
                <c:pt idx="341">
                  <c:v>1980</c:v>
                </c:pt>
                <c:pt idx="342">
                  <c:v>1980</c:v>
                </c:pt>
                <c:pt idx="343">
                  <c:v>1980</c:v>
                </c:pt>
                <c:pt idx="344">
                  <c:v>1980</c:v>
                </c:pt>
                <c:pt idx="345">
                  <c:v>1980</c:v>
                </c:pt>
                <c:pt idx="346">
                  <c:v>1980</c:v>
                </c:pt>
                <c:pt idx="347">
                  <c:v>1980</c:v>
                </c:pt>
                <c:pt idx="348">
                  <c:v>1980</c:v>
                </c:pt>
                <c:pt idx="349">
                  <c:v>1980</c:v>
                </c:pt>
                <c:pt idx="350">
                  <c:v>1980</c:v>
                </c:pt>
                <c:pt idx="351">
                  <c:v>1980</c:v>
                </c:pt>
                <c:pt idx="352">
                  <c:v>1980</c:v>
                </c:pt>
                <c:pt idx="353">
                  <c:v>1980</c:v>
                </c:pt>
                <c:pt idx="354">
                  <c:v>1980</c:v>
                </c:pt>
                <c:pt idx="355">
                  <c:v>1980</c:v>
                </c:pt>
                <c:pt idx="356">
                  <c:v>1980</c:v>
                </c:pt>
                <c:pt idx="357">
                  <c:v>1980</c:v>
                </c:pt>
                <c:pt idx="358">
                  <c:v>1980</c:v>
                </c:pt>
                <c:pt idx="359">
                  <c:v>1980</c:v>
                </c:pt>
                <c:pt idx="360">
                  <c:v>1980</c:v>
                </c:pt>
                <c:pt idx="361">
                  <c:v>1980</c:v>
                </c:pt>
                <c:pt idx="362">
                  <c:v>1980</c:v>
                </c:pt>
                <c:pt idx="363">
                  <c:v>1980</c:v>
                </c:pt>
                <c:pt idx="364">
                  <c:v>1980</c:v>
                </c:pt>
                <c:pt idx="365">
                  <c:v>1980</c:v>
                </c:pt>
              </c:numCache>
            </c:numRef>
          </c:val>
          <c:smooth val="0"/>
        </c:ser>
        <c:dLbls>
          <c:showLegendKey val="0"/>
          <c:showVal val="0"/>
          <c:showCatName val="0"/>
          <c:showSerName val="0"/>
          <c:showPercent val="0"/>
          <c:showBubbleSize val="0"/>
        </c:dLbls>
        <c:marker val="1"/>
        <c:smooth val="0"/>
        <c:axId val="48842240"/>
        <c:axId val="48843776"/>
      </c:lineChart>
      <c:catAx>
        <c:axId val="48834432"/>
        <c:scaling>
          <c:orientation val="minMax"/>
        </c:scaling>
        <c:delete val="0"/>
        <c:axPos val="b"/>
        <c:numFmt formatCode="mmm\-yy" sourceLinked="0"/>
        <c:majorTickMark val="out"/>
        <c:minorTickMark val="none"/>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48835968"/>
        <c:crosses val="autoZero"/>
        <c:auto val="0"/>
        <c:lblAlgn val="ctr"/>
        <c:lblOffset val="100"/>
        <c:tickLblSkip val="30"/>
        <c:tickMarkSkip val="30"/>
        <c:noMultiLvlLbl val="0"/>
      </c:catAx>
      <c:valAx>
        <c:axId val="48835968"/>
        <c:scaling>
          <c:orientation val="minMax"/>
          <c:max val="100"/>
          <c:min val="0"/>
        </c:scaling>
        <c:delete val="0"/>
        <c:axPos val="l"/>
        <c:title>
          <c:tx>
            <c:rich>
              <a:bodyPr/>
              <a:lstStyle/>
              <a:p>
                <a:pPr>
                  <a:defRPr sz="1400" b="1" i="0" u="none" strike="noStrike" baseline="0">
                    <a:solidFill>
                      <a:srgbClr val="000000"/>
                    </a:solidFill>
                    <a:latin typeface="Arial"/>
                    <a:ea typeface="Arial"/>
                    <a:cs typeface="Arial"/>
                  </a:defRPr>
                </a:pPr>
                <a:r>
                  <a:rPr lang="en-US"/>
                  <a:t>Alberta B.C.  Receipt Flow (106m3/day)</a:t>
                </a:r>
              </a:p>
            </c:rich>
          </c:tx>
          <c:layout>
            <c:manualLayout>
              <c:xMode val="edge"/>
              <c:yMode val="edge"/>
              <c:x val="7.0778819557886776E-3"/>
              <c:y val="0.22428571428571428"/>
            </c:manualLayout>
          </c:layout>
          <c:overlay val="0"/>
          <c:spPr>
            <a:noFill/>
            <a:ln w="25400">
              <a:noFill/>
            </a:ln>
          </c:spPr>
        </c:title>
        <c:numFmt formatCode="0" sourceLinked="0"/>
        <c:majorTickMark val="out"/>
        <c:minorTickMark val="out"/>
        <c:tickLblPos val="nextTo"/>
        <c:spPr>
          <a:ln w="127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48834432"/>
        <c:crosses val="autoZero"/>
        <c:crossBetween val="midCat"/>
      </c:valAx>
      <c:catAx>
        <c:axId val="48842240"/>
        <c:scaling>
          <c:orientation val="minMax"/>
        </c:scaling>
        <c:delete val="1"/>
        <c:axPos val="b"/>
        <c:majorTickMark val="out"/>
        <c:minorTickMark val="none"/>
        <c:tickLblPos val="nextTo"/>
        <c:crossAx val="48843776"/>
        <c:crosses val="autoZero"/>
        <c:auto val="1"/>
        <c:lblAlgn val="ctr"/>
        <c:lblOffset val="100"/>
        <c:noMultiLvlLbl val="0"/>
      </c:catAx>
      <c:valAx>
        <c:axId val="48843776"/>
        <c:scaling>
          <c:orientation val="minMax"/>
          <c:max val="3550"/>
          <c:min val="0"/>
        </c:scaling>
        <c:delete val="0"/>
        <c:axPos val="r"/>
        <c:title>
          <c:tx>
            <c:rich>
              <a:bodyPr/>
              <a:lstStyle/>
              <a:p>
                <a:pPr>
                  <a:defRPr sz="1400" b="1" i="0" u="none" strike="noStrike" baseline="0">
                    <a:solidFill>
                      <a:srgbClr val="000000"/>
                    </a:solidFill>
                    <a:latin typeface="Arial"/>
                    <a:ea typeface="Arial"/>
                    <a:cs typeface="Arial"/>
                  </a:defRPr>
                </a:pPr>
                <a:r>
                  <a:rPr lang="en-US"/>
                  <a:t>Alberta B.C. Receipt Flow (MMcfd)</a:t>
                </a:r>
              </a:p>
            </c:rich>
          </c:tx>
          <c:layout>
            <c:manualLayout>
              <c:xMode val="edge"/>
              <c:yMode val="edge"/>
              <c:x val="0.96562182232513982"/>
              <c:y val="0.25428571428571428"/>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Helv"/>
                <a:ea typeface="Helv"/>
                <a:cs typeface="Helv"/>
              </a:defRPr>
            </a:pPr>
            <a:endParaRPr lang="en-US"/>
          </a:p>
        </c:txPr>
        <c:crossAx val="48842240"/>
        <c:crosses val="max"/>
        <c:crossBetween val="midCat"/>
        <c:majorUnit val="200"/>
        <c:minorUnit val="100"/>
      </c:valAx>
      <c:spPr>
        <a:noFill/>
        <a:ln w="25400">
          <a:noFill/>
        </a:ln>
      </c:spPr>
    </c:plotArea>
    <c:legend>
      <c:legendPos val="r"/>
      <c:legendEntry>
        <c:idx val="0"/>
        <c:txPr>
          <a:bodyPr/>
          <a:lstStyle/>
          <a:p>
            <a:pPr>
              <a:defRPr sz="920" b="1" i="0" u="none" strike="noStrike" baseline="0">
                <a:solidFill>
                  <a:srgbClr val="000000"/>
                </a:solidFill>
                <a:latin typeface="Arial"/>
                <a:ea typeface="Arial"/>
                <a:cs typeface="Arial"/>
              </a:defRPr>
            </a:pPr>
            <a:endParaRPr lang="en-US"/>
          </a:p>
        </c:txPr>
      </c:legendEntry>
      <c:legendEntry>
        <c:idx val="1"/>
        <c:txPr>
          <a:bodyPr/>
          <a:lstStyle/>
          <a:p>
            <a:pPr>
              <a:defRPr sz="920" b="1" i="0" u="none" strike="noStrike" baseline="0">
                <a:solidFill>
                  <a:srgbClr val="000000"/>
                </a:solidFill>
                <a:latin typeface="Arial"/>
                <a:ea typeface="Arial"/>
                <a:cs typeface="Arial"/>
              </a:defRPr>
            </a:pPr>
            <a:endParaRPr lang="en-US"/>
          </a:p>
        </c:txPr>
      </c:legendEntry>
      <c:legendEntry>
        <c:idx val="2"/>
        <c:txPr>
          <a:bodyPr/>
          <a:lstStyle/>
          <a:p>
            <a:pPr>
              <a:defRPr sz="920" b="1" i="0" u="none" strike="noStrike" baseline="0">
                <a:solidFill>
                  <a:srgbClr val="000000"/>
                </a:solidFill>
                <a:latin typeface="Arial"/>
                <a:ea typeface="Arial"/>
                <a:cs typeface="Arial"/>
              </a:defRPr>
            </a:pPr>
            <a:endParaRPr lang="en-US"/>
          </a:p>
        </c:txPr>
      </c:legendEntry>
      <c:legendEntry>
        <c:idx val="3"/>
        <c:txPr>
          <a:bodyPr/>
          <a:lstStyle/>
          <a:p>
            <a:pPr>
              <a:defRPr sz="920" b="1" i="0" u="none" strike="noStrike" baseline="0">
                <a:solidFill>
                  <a:srgbClr val="000000"/>
                </a:solidFill>
                <a:latin typeface="Arial"/>
                <a:ea typeface="Arial"/>
                <a:cs typeface="Arial"/>
              </a:defRPr>
            </a:pPr>
            <a:endParaRPr lang="en-US"/>
          </a:p>
        </c:txPr>
      </c:legendEntry>
      <c:layout>
        <c:manualLayout>
          <c:xMode val="edge"/>
          <c:yMode val="edge"/>
          <c:x val="8.7604215002164115E-2"/>
          <c:y val="2.4285714285714285E-2"/>
          <c:w val="0.82917414170216153"/>
          <c:h val="7.571428571428572E-2"/>
        </c:manualLayout>
      </c:layout>
      <c:overlay val="0"/>
      <c:spPr>
        <a:solidFill>
          <a:srgbClr val="FFFFFF"/>
        </a:solidFill>
        <a:ln w="3175">
          <a:solidFill>
            <a:srgbClr val="000000"/>
          </a:solidFill>
          <a:prstDash val="solid"/>
        </a:ln>
      </c:spPr>
      <c:txPr>
        <a:bodyPr/>
        <a:lstStyle/>
        <a:p>
          <a:pPr>
            <a:defRPr sz="73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Helv"/>
          <a:ea typeface="Helv"/>
          <a:cs typeface="Helv"/>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sheetPr codeName="Chart5"/>
  <sheetViews>
    <sheetView tabSelected="1" zoomScale="110" workbookViewId="0"/>
  </sheetViews>
  <pageMargins left="0.28000000000000003" right="0.33" top="0.5" bottom="0.5" header="0.5" footer="0.5"/>
  <pageSetup orientation="landscape" horizontalDpi="300" verticalDpi="300" r:id="rId1"/>
  <headerFooter alignWithMargins="0"/>
  <drawing r:id="rId2"/>
</chartsheet>
</file>

<file path=xl/chartsheets/sheet2.xml><?xml version="1.0" encoding="utf-8"?>
<chartsheet xmlns="http://schemas.openxmlformats.org/spreadsheetml/2006/main" xmlns:r="http://schemas.openxmlformats.org/officeDocument/2006/relationships">
  <sheetPr/>
  <sheetViews>
    <sheetView zoomScale="115" workbookViewId="0"/>
  </sheetViews>
  <pageMargins left="0.28000000000000003" right="0.33" top="0.5" bottom="0.5"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7"/>
  <sheetViews>
    <sheetView tabSelected="1" zoomScale="115" workbookViewId="0"/>
  </sheetViews>
  <pageMargins left="0.5" right="0.5" top="0.5" bottom="0.5" header="0.5" footer="0.5"/>
  <pageSetup orientation="landscape" horizontalDpi="300" verticalDpi="300" r:id="rId1"/>
  <headerFooter alignWithMargins="0"/>
  <drawing r:id="rId2"/>
</chartsheet>
</file>

<file path=xl/chartsheets/sheet4.xml><?xml version="1.0" encoding="utf-8"?>
<chartsheet xmlns="http://schemas.openxmlformats.org/spreadsheetml/2006/main" xmlns:r="http://schemas.openxmlformats.org/officeDocument/2006/relationships">
  <sheetPr/>
  <sheetViews>
    <sheetView zoomScale="115" workbookViewId="0"/>
  </sheetViews>
  <pageMargins left="0.5" right="0.5" top="0.5" bottom="0.5" header="0.5" footer="0.5"/>
  <pageSetup orientation="landscape" horizontalDpi="4294967294" r:id="rId1"/>
  <headerFooter alignWithMargins="0"/>
  <drawing r:id="rId2"/>
</chartsheet>
</file>

<file path=xl/chartsheets/sheet5.xml><?xml version="1.0" encoding="utf-8"?>
<chartsheet xmlns="http://schemas.openxmlformats.org/spreadsheetml/2006/main" xmlns:r="http://schemas.openxmlformats.org/officeDocument/2006/relationships">
  <sheetPr codeName="Chart13"/>
  <sheetViews>
    <sheetView tabSelected="1" workbookViewId="0"/>
  </sheetViews>
  <pageMargins left="0.5" right="0.5" top="0.5" bottom="0.5" header="0.5" footer="0.5"/>
  <pageSetup orientation="landscape" horizontalDpi="300" verticalDpi="300" r:id="rId1"/>
  <headerFooter alignWithMargins="0"/>
  <drawing r:id="rId2"/>
</chartsheet>
</file>

<file path=xl/chartsheets/sheet6.xml><?xml version="1.0" encoding="utf-8"?>
<chartsheet xmlns="http://schemas.openxmlformats.org/spreadsheetml/2006/main" xmlns:r="http://schemas.openxmlformats.org/officeDocument/2006/relationships">
  <sheetPr codeName="Chart9"/>
  <sheetViews>
    <sheetView tabSelected="1" zoomScale="110" workbookViewId="0"/>
  </sheetViews>
  <pageMargins left="0.28000000000000003" right="0.33" top="0.5" bottom="0.5" header="0.5" footer="0.5"/>
  <pageSetup orientation="landscape" horizontalDpi="300" verticalDpi="300" r:id="rId1"/>
  <headerFooter alignWithMargins="0"/>
  <drawing r:id="rId2"/>
</chartsheet>
</file>

<file path=xl/chartsheets/sheet7.xml><?xml version="1.0" encoding="utf-8"?>
<chartsheet xmlns="http://schemas.openxmlformats.org/spreadsheetml/2006/main" xmlns:r="http://schemas.openxmlformats.org/officeDocument/2006/relationships">
  <sheetPr codeName="Chart11"/>
  <sheetViews>
    <sheetView tabSelected="1" workbookViewId="0"/>
  </sheetViews>
  <pageMargins left="0.28000000000000003" right="0.33" top="0.5" bottom="0.5" header="0.5" footer="0.5"/>
  <pageSetup orientation="landscape" horizontalDpi="300" verticalDpi="300" r:id="rId1"/>
  <headerFooter alignWithMargins="0"/>
  <drawing r:id="rId2"/>
</chartsheet>
</file>

<file path=xl/chartsheets/sheet8.xml><?xml version="1.0" encoding="utf-8"?>
<chartsheet xmlns="http://schemas.openxmlformats.org/spreadsheetml/2006/main" xmlns:r="http://schemas.openxmlformats.org/officeDocument/2006/relationships">
  <sheetPr codeName="Chart14"/>
  <sheetViews>
    <sheetView workbookViewId="0"/>
  </sheetViews>
  <pageMargins left="0.33" right="0.25" top="0.57999999999999996" bottom="0.5" header="0.25" footer="0.5"/>
  <pageSetup orientation="landscape" horizontalDpi="4294967294" r:id="rId1"/>
  <headerFooter alignWithMargins="0">
    <oddHeader>&amp;C&amp;"Arial,Bold"&amp;20Alberta/B.C. Border Outlook</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9526</xdr:colOff>
      <xdr:row>0</xdr:row>
      <xdr:rowOff>47624</xdr:rowOff>
    </xdr:from>
    <xdr:to>
      <xdr:col>16</xdr:col>
      <xdr:colOff>423930</xdr:colOff>
      <xdr:row>33</xdr:row>
      <xdr:rowOff>19050</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6" y="47624"/>
          <a:ext cx="7424804" cy="5314951"/>
        </a:xfrm>
        <a:prstGeom prst="rect">
          <a:avLst/>
        </a:prstGeom>
      </xdr:spPr>
    </xdr:pic>
    <xdr:clientData/>
  </xdr:twoCellAnchor>
  <xdr:twoCellAnchor>
    <xdr:from>
      <xdr:col>0</xdr:col>
      <xdr:colOff>57150</xdr:colOff>
      <xdr:row>21</xdr:row>
      <xdr:rowOff>57150</xdr:rowOff>
    </xdr:from>
    <xdr:to>
      <xdr:col>14</xdr:col>
      <xdr:colOff>306387</xdr:colOff>
      <xdr:row>25</xdr:row>
      <xdr:rowOff>95250</xdr:rowOff>
    </xdr:to>
    <xdr:sp macro="" textlink="">
      <xdr:nvSpPr>
        <xdr:cNvPr id="3" name="Title 1"/>
        <xdr:cNvSpPr>
          <a:spLocks noGrp="1"/>
        </xdr:cNvSpPr>
      </xdr:nvSpPr>
      <xdr:spPr bwMode="auto">
        <a:xfrm>
          <a:off x="57150" y="3457575"/>
          <a:ext cx="6383337" cy="6858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0" tIns="0" rIns="457200" bIns="0" numCol="1" anchor="ctr" anchorCtr="0" compatLnSpc="1">
          <a:prstTxWarp prst="textNoShape">
            <a:avLst/>
          </a:prstTxWarp>
        </a:bodyPr>
        <a:lstStyle>
          <a:lvl1pPr algn="l" rtl="0" eaLnBrk="1" fontAlgn="base" hangingPunct="1">
            <a:lnSpc>
              <a:spcPts val="3400"/>
            </a:lnSpc>
            <a:spcBef>
              <a:spcPct val="0"/>
            </a:spcBef>
            <a:spcAft>
              <a:spcPct val="0"/>
            </a:spcAft>
            <a:defRPr sz="2000" b="1">
              <a:solidFill>
                <a:srgbClr val="003399"/>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r>
            <a:rPr lang="en-US"/>
            <a:t>Monthly Outage Forecast</a:t>
          </a:r>
          <a:br>
            <a:rPr lang="en-US"/>
          </a:br>
          <a:r>
            <a:rPr lang="en-US"/>
            <a:t>December, 2015</a:t>
          </a:r>
        </a:p>
      </xdr:txBody>
    </xdr:sp>
    <xdr:clientData/>
  </xdr:twoCellAnchor>
</xdr:wsDr>
</file>

<file path=xl/drawings/drawing10.xml><?xml version="1.0" encoding="utf-8"?>
<xdr:wsDr xmlns:xdr="http://schemas.openxmlformats.org/drawingml/2006/spreadsheetDrawing" xmlns:a="http://schemas.openxmlformats.org/drawingml/2006/main">
  <xdr:absoluteAnchor>
    <xdr:pos x="0" y="0"/>
    <xdr:ext cx="9028043" cy="67420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0.18005</cdr:x>
      <cdr:y>0.33964</cdr:y>
    </cdr:from>
    <cdr:to>
      <cdr:x>0.1877</cdr:x>
      <cdr:y>0.36836</cdr:y>
    </cdr:to>
    <cdr:sp macro="" textlink="">
      <cdr:nvSpPr>
        <cdr:cNvPr id="815105" name="Text 1"/>
        <cdr:cNvSpPr txBox="1">
          <a:spLocks xmlns:a="http://schemas.openxmlformats.org/drawingml/2006/main" noChangeArrowheads="1"/>
        </cdr:cNvSpPr>
      </cdr:nvSpPr>
      <cdr:spPr bwMode="auto">
        <a:xfrm xmlns:a="http://schemas.openxmlformats.org/drawingml/2006/main">
          <a:off x="1625840" y="229044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0.21068</cdr:x>
      <cdr:y>0.33689</cdr:y>
    </cdr:from>
    <cdr:to>
      <cdr:x>0.21832</cdr:x>
      <cdr:y>0.36561</cdr:y>
    </cdr:to>
    <cdr:sp macro="" textlink="">
      <cdr:nvSpPr>
        <cdr:cNvPr id="815106" name="Text 2"/>
        <cdr:cNvSpPr txBox="1">
          <a:spLocks xmlns:a="http://schemas.openxmlformats.org/drawingml/2006/main" noChangeArrowheads="1"/>
        </cdr:cNvSpPr>
      </cdr:nvSpPr>
      <cdr:spPr bwMode="auto">
        <a:xfrm xmlns:a="http://schemas.openxmlformats.org/drawingml/2006/main">
          <a:off x="1902375" y="2271903"/>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0.39378</cdr:x>
      <cdr:y>0.01506</cdr:y>
    </cdr:from>
    <cdr:to>
      <cdr:x>0.60072</cdr:x>
      <cdr:y>0.06582</cdr:y>
    </cdr:to>
    <cdr:sp macro="" textlink="">
      <cdr:nvSpPr>
        <cdr:cNvPr id="6" name="TextBox 1"/>
        <cdr:cNvSpPr txBox="1"/>
      </cdr:nvSpPr>
      <cdr:spPr>
        <a:xfrm xmlns:a="http://schemas.openxmlformats.org/drawingml/2006/main">
          <a:off x="3555063" y="101548"/>
          <a:ext cx="1868263" cy="342227"/>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Alberta/B.C. Border</a:t>
          </a:r>
        </a:p>
      </cdr:txBody>
    </cdr:sp>
  </cdr:relSizeAnchor>
  <cdr:relSizeAnchor xmlns:cdr="http://schemas.openxmlformats.org/drawingml/2006/chartDrawing">
    <cdr:from>
      <cdr:x>0.4418</cdr:x>
      <cdr:y>0.33801</cdr:y>
    </cdr:from>
    <cdr:to>
      <cdr:x>0.44385</cdr:x>
      <cdr:y>0.36629</cdr:y>
    </cdr:to>
    <cdr:sp macro="" textlink="">
      <cdr:nvSpPr>
        <cdr:cNvPr id="5" name="TextBox 1"/>
        <cdr:cNvSpPr txBox="1"/>
      </cdr:nvSpPr>
      <cdr:spPr>
        <a:xfrm xmlns:a="http://schemas.openxmlformats.org/drawingml/2006/main">
          <a:off x="3988589" y="2278878"/>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0.10895</cdr:x>
      <cdr:y>0.8914</cdr:y>
    </cdr:from>
    <cdr:to>
      <cdr:x>0.91723</cdr:x>
      <cdr:y>0.92195</cdr:y>
    </cdr:to>
    <cdr:sp macro="" textlink="">
      <cdr:nvSpPr>
        <cdr:cNvPr id="2" name="TextBox 1"/>
        <cdr:cNvSpPr txBox="1"/>
      </cdr:nvSpPr>
      <cdr:spPr>
        <a:xfrm xmlns:a="http://schemas.openxmlformats.org/drawingml/2006/main">
          <a:off x="982980" y="6004560"/>
          <a:ext cx="7292340" cy="2057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0.10811</cdr:x>
      <cdr:y>0.88462</cdr:y>
    </cdr:from>
    <cdr:to>
      <cdr:x>0.90372</cdr:x>
      <cdr:y>0.92081</cdr:y>
    </cdr:to>
    <cdr:sp macro="" textlink="">
      <cdr:nvSpPr>
        <cdr:cNvPr id="3" name="TextBox 2"/>
        <cdr:cNvSpPr txBox="1"/>
      </cdr:nvSpPr>
      <cdr:spPr>
        <a:xfrm xmlns:a="http://schemas.openxmlformats.org/drawingml/2006/main">
          <a:off x="975360" y="5958840"/>
          <a:ext cx="717804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0.40598</cdr:x>
      <cdr:y>0.12349</cdr:y>
    </cdr:from>
    <cdr:to>
      <cdr:x>0.57458</cdr:x>
      <cdr:y>0.19119</cdr:y>
    </cdr:to>
    <cdr:grpSp>
      <cdr:nvGrpSpPr>
        <cdr:cNvPr id="15" name="Group 14"/>
        <cdr:cNvGrpSpPr/>
      </cdr:nvGrpSpPr>
      <cdr:grpSpPr>
        <a:xfrm xmlns:a="http://schemas.openxmlformats.org/drawingml/2006/main">
          <a:off x="3665205" y="832575"/>
          <a:ext cx="1522128" cy="456436"/>
          <a:chOff x="0" y="0"/>
          <a:chExt cx="1524000" cy="456062"/>
        </a:xfrm>
      </cdr:grpSpPr>
      <cdr:cxnSp macro="">
        <cdr:nvCxnSpPr>
          <cdr:cNvPr id="16" name="Straight Connector 15"/>
          <cdr:cNvCxnSpPr/>
        </cdr:nvCxnSpPr>
        <cdr:spPr>
          <a:xfrm xmlns:a="http://schemas.openxmlformats.org/drawingml/2006/main">
            <a:off x="762000" y="0"/>
            <a:ext cx="0" cy="456062"/>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7" name="Straight Arrow Connector 16"/>
          <cdr:cNvCxnSpPr/>
        </cdr:nvCxnSpPr>
        <cdr:spPr>
          <a:xfrm xmlns:a="http://schemas.openxmlformats.org/drawingml/2006/main" flipH="1">
            <a:off x="0" y="200003"/>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8" name="TextBox 24"/>
          <cdr:cNvSpPr txBox="1"/>
        </cdr:nvSpPr>
        <cdr:spPr>
          <a:xfrm xmlns:a="http://schemas.openxmlformats.org/drawingml/2006/main">
            <a:off x="243840" y="109176"/>
            <a:ext cx="376695" cy="205313"/>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9" name="Straight Arrow Connector 18"/>
          <cdr:cNvCxnSpPr/>
        </cdr:nvCxnSpPr>
        <cdr:spPr>
          <a:xfrm xmlns:a="http://schemas.openxmlformats.org/drawingml/2006/main">
            <a:off x="762000" y="200003"/>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0" name="TextBox 26"/>
          <cdr:cNvSpPr txBox="1"/>
        </cdr:nvSpPr>
        <cdr:spPr>
          <a:xfrm xmlns:a="http://schemas.openxmlformats.org/drawingml/2006/main">
            <a:off x="902899" y="107900"/>
            <a:ext cx="359147" cy="205313"/>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0.09413</cdr:x>
      <cdr:y>0.20402</cdr:y>
    </cdr:from>
    <cdr:to>
      <cdr:x>0.62228</cdr:x>
      <cdr:y>0.24087</cdr:y>
    </cdr:to>
    <cdr:sp macro="" textlink="">
      <cdr:nvSpPr>
        <cdr:cNvPr id="21" name="TextBox 1"/>
        <cdr:cNvSpPr txBox="1"/>
      </cdr:nvSpPr>
      <cdr:spPr>
        <a:xfrm xmlns:a="http://schemas.openxmlformats.org/drawingml/2006/main">
          <a:off x="849810" y="1375511"/>
          <a:ext cx="4768161" cy="248444"/>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0.62311</cdr:x>
      <cdr:y>0.15161</cdr:y>
    </cdr:from>
    <cdr:to>
      <cdr:x>0.90235</cdr:x>
      <cdr:y>0.23481</cdr:y>
    </cdr:to>
    <cdr:sp macro="" textlink="">
      <cdr:nvSpPr>
        <cdr:cNvPr id="22" name="TextBox 1"/>
        <cdr:cNvSpPr txBox="1"/>
      </cdr:nvSpPr>
      <cdr:spPr>
        <a:xfrm xmlns:a="http://schemas.openxmlformats.org/drawingml/2006/main">
          <a:off x="5625464" y="1022181"/>
          <a:ext cx="2520991" cy="560938"/>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0.10355</cdr:x>
      <cdr:y>0.75997</cdr:y>
    </cdr:from>
    <cdr:to>
      <cdr:x>0.49273</cdr:x>
      <cdr:y>0.85015</cdr:y>
    </cdr:to>
    <cdr:sp macro="" textlink="">
      <cdr:nvSpPr>
        <cdr:cNvPr id="23" name="TextBox 1"/>
        <cdr:cNvSpPr txBox="1"/>
      </cdr:nvSpPr>
      <cdr:spPr>
        <a:xfrm xmlns:a="http://schemas.openxmlformats.org/drawingml/2006/main">
          <a:off x="934844" y="5123753"/>
          <a:ext cx="3513534" cy="60799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r>
            <a:rPr lang="en-US" sz="1100" b="1" baseline="0">
              <a:effectLst/>
              <a:latin typeface="+mn-lt"/>
              <a:ea typeface="+mn-ea"/>
              <a:cs typeface="+mn-cs"/>
            </a:rPr>
            <a:t>Energy rate calculated using heating value of 38.5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039225" cy="6753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0.17568</cdr:x>
      <cdr:y>0.32389</cdr:y>
    </cdr:from>
    <cdr:to>
      <cdr:x>0.18332</cdr:x>
      <cdr:y>0.35261</cdr:y>
    </cdr:to>
    <cdr:sp macro="" textlink="">
      <cdr:nvSpPr>
        <cdr:cNvPr id="1809409" name="Text 1"/>
        <cdr:cNvSpPr txBox="1">
          <a:spLocks xmlns:a="http://schemas.openxmlformats.org/drawingml/2006/main" noChangeArrowheads="1"/>
        </cdr:cNvSpPr>
      </cdr:nvSpPr>
      <cdr:spPr bwMode="auto">
        <a:xfrm xmlns:a="http://schemas.openxmlformats.org/drawingml/2006/main">
          <a:off x="1586335" y="2184235"/>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0.20568</cdr:x>
      <cdr:y>0.31827</cdr:y>
    </cdr:from>
    <cdr:to>
      <cdr:x>0.21332</cdr:x>
      <cdr:y>0.34698</cdr:y>
    </cdr:to>
    <cdr:sp macro="" textlink="">
      <cdr:nvSpPr>
        <cdr:cNvPr id="1809410" name="Text 2"/>
        <cdr:cNvSpPr txBox="1">
          <a:spLocks xmlns:a="http://schemas.openxmlformats.org/drawingml/2006/main" noChangeArrowheads="1"/>
        </cdr:cNvSpPr>
      </cdr:nvSpPr>
      <cdr:spPr bwMode="auto">
        <a:xfrm xmlns:a="http://schemas.openxmlformats.org/drawingml/2006/main">
          <a:off x="1857226" y="2146302"/>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0.41053</cdr:x>
      <cdr:y>0.02187</cdr:y>
    </cdr:from>
    <cdr:to>
      <cdr:x>0.59202</cdr:x>
      <cdr:y>0.07262</cdr:y>
    </cdr:to>
    <cdr:sp macro="" textlink="">
      <cdr:nvSpPr>
        <cdr:cNvPr id="4" name="TextBox 1"/>
        <cdr:cNvSpPr txBox="1"/>
      </cdr:nvSpPr>
      <cdr:spPr>
        <a:xfrm xmlns:a="http://schemas.openxmlformats.org/drawingml/2006/main">
          <a:off x="3710897" y="147664"/>
          <a:ext cx="1640513"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Kingsgate Border</a:t>
          </a:r>
        </a:p>
      </cdr:txBody>
    </cdr:sp>
  </cdr:relSizeAnchor>
  <cdr:relSizeAnchor xmlns:cdr="http://schemas.openxmlformats.org/drawingml/2006/chartDrawing">
    <cdr:from>
      <cdr:x>0.11486</cdr:x>
      <cdr:y>0.88235</cdr:y>
    </cdr:from>
    <cdr:to>
      <cdr:x>0.83193</cdr:x>
      <cdr:y>0.91968</cdr:y>
    </cdr:to>
    <cdr:sp macro="" textlink="">
      <cdr:nvSpPr>
        <cdr:cNvPr id="2" name="TextBox 1"/>
        <cdr:cNvSpPr txBox="1"/>
      </cdr:nvSpPr>
      <cdr:spPr>
        <a:xfrm xmlns:a="http://schemas.openxmlformats.org/drawingml/2006/main">
          <a:off x="1036320" y="5943600"/>
          <a:ext cx="646938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0.12162</cdr:x>
      <cdr:y>0.88462</cdr:y>
    </cdr:from>
    <cdr:to>
      <cdr:x>0.82432</cdr:x>
      <cdr:y>0.91968</cdr:y>
    </cdr:to>
    <cdr:sp macro="" textlink="">
      <cdr:nvSpPr>
        <cdr:cNvPr id="3" name="TextBox 2"/>
        <cdr:cNvSpPr txBox="1"/>
      </cdr:nvSpPr>
      <cdr:spPr>
        <a:xfrm xmlns:a="http://schemas.openxmlformats.org/drawingml/2006/main">
          <a:off x="1097280" y="5958840"/>
          <a:ext cx="6339840" cy="236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900"/>
        </a:p>
      </cdr:txBody>
    </cdr:sp>
  </cdr:relSizeAnchor>
  <cdr:relSizeAnchor xmlns:cdr="http://schemas.openxmlformats.org/drawingml/2006/chartDrawing">
    <cdr:from>
      <cdr:x>0.11548</cdr:x>
      <cdr:y>0.20933</cdr:y>
    </cdr:from>
    <cdr:to>
      <cdr:x>0.64363</cdr:x>
      <cdr:y>0.24618</cdr:y>
    </cdr:to>
    <cdr:sp macro="" textlink="">
      <cdr:nvSpPr>
        <cdr:cNvPr id="11" name="TextBox 10"/>
        <cdr:cNvSpPr txBox="1"/>
      </cdr:nvSpPr>
      <cdr:spPr>
        <a:xfrm xmlns:a="http://schemas.openxmlformats.org/drawingml/2006/main">
          <a:off x="1043860" y="1413636"/>
          <a:ext cx="4774064" cy="248851"/>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0.43976</cdr:x>
      <cdr:y>0.13728</cdr:y>
    </cdr:from>
    <cdr:to>
      <cdr:x>0.60836</cdr:x>
      <cdr:y>0.20481</cdr:y>
    </cdr:to>
    <cdr:grpSp>
      <cdr:nvGrpSpPr>
        <cdr:cNvPr id="14" name="Group 13"/>
        <cdr:cNvGrpSpPr/>
      </cdr:nvGrpSpPr>
      <cdr:grpSpPr>
        <a:xfrm xmlns:a="http://schemas.openxmlformats.org/drawingml/2006/main">
          <a:off x="3975090" y="927083"/>
          <a:ext cx="1524013" cy="456045"/>
          <a:chOff x="0" y="0"/>
          <a:chExt cx="1524000" cy="454927"/>
        </a:xfrm>
      </cdr:grpSpPr>
      <cdr:cxnSp macro="">
        <cdr:nvCxnSpPr>
          <cdr:cNvPr id="15" name="Straight Connector 14"/>
          <cdr:cNvCxnSpPr/>
        </cdr:nvCxnSpPr>
        <cdr:spPr>
          <a:xfrm xmlns:a="http://schemas.openxmlformats.org/drawingml/2006/main">
            <a:off x="762000" y="0"/>
            <a:ext cx="0" cy="454927"/>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6" name="Straight Arrow Connector 15"/>
          <cdr:cNvCxnSpPr/>
        </cdr:nvCxnSpPr>
        <cdr:spPr>
          <a:xfrm xmlns:a="http://schemas.openxmlformats.org/drawingml/2006/main" flipH="1">
            <a:off x="0" y="199505"/>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7" name="TextBox 24"/>
          <cdr:cNvSpPr txBox="1"/>
        </cdr:nvSpPr>
        <cdr:spPr>
          <a:xfrm xmlns:a="http://schemas.openxmlformats.org/drawingml/2006/main">
            <a:off x="243840" y="108904"/>
            <a:ext cx="376695" cy="204802"/>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8" name="Straight Arrow Connector 17"/>
          <cdr:cNvCxnSpPr/>
        </cdr:nvCxnSpPr>
        <cdr:spPr>
          <a:xfrm xmlns:a="http://schemas.openxmlformats.org/drawingml/2006/main">
            <a:off x="762000" y="199505"/>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9" name="TextBox 26"/>
          <cdr:cNvSpPr txBox="1"/>
        </cdr:nvSpPr>
        <cdr:spPr>
          <a:xfrm xmlns:a="http://schemas.openxmlformats.org/drawingml/2006/main">
            <a:off x="902899" y="107631"/>
            <a:ext cx="359147" cy="204802"/>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0.62311</cdr:x>
      <cdr:y>0.14998</cdr:y>
    </cdr:from>
    <cdr:to>
      <cdr:x>0.90235</cdr:x>
      <cdr:y>0.23318</cdr:y>
    </cdr:to>
    <cdr:sp macro="" textlink="">
      <cdr:nvSpPr>
        <cdr:cNvPr id="20" name="TextBox 1"/>
        <cdr:cNvSpPr txBox="1"/>
      </cdr:nvSpPr>
      <cdr:spPr>
        <a:xfrm xmlns:a="http://schemas.openxmlformats.org/drawingml/2006/main">
          <a:off x="5632450" y="1012825"/>
          <a:ext cx="2524123" cy="56188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0.09519</cdr:x>
      <cdr:y>0.78749</cdr:y>
    </cdr:from>
    <cdr:to>
      <cdr:x>0.48438</cdr:x>
      <cdr:y>0.87768</cdr:y>
    </cdr:to>
    <cdr:sp macro="" textlink="">
      <cdr:nvSpPr>
        <cdr:cNvPr id="21" name="TextBox 1"/>
        <cdr:cNvSpPr txBox="1"/>
      </cdr:nvSpPr>
      <cdr:spPr>
        <a:xfrm xmlns:a="http://schemas.openxmlformats.org/drawingml/2006/main">
          <a:off x="860425" y="5318125"/>
          <a:ext cx="3517951" cy="60901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r>
            <a:rPr lang="en-US" sz="1100" b="1" baseline="0">
              <a:effectLst/>
              <a:latin typeface="+mn-lt"/>
              <a:ea typeface="+mn-ea"/>
              <a:cs typeface="+mn-cs"/>
            </a:rPr>
            <a:t>Energy rate calculated using heating value of 38.5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dr:relSizeAnchor xmlns:cdr="http://schemas.openxmlformats.org/drawingml/2006/chartDrawing">
    <cdr:from>
      <cdr:x>0.78644</cdr:x>
      <cdr:y>0.30795</cdr:y>
    </cdr:from>
    <cdr:to>
      <cdr:x>0.8043</cdr:x>
      <cdr:y>0.33618</cdr:y>
    </cdr:to>
    <cdr:sp macro="" textlink="">
      <cdr:nvSpPr>
        <cdr:cNvPr id="22" name="TextBox 1"/>
        <cdr:cNvSpPr txBox="1"/>
      </cdr:nvSpPr>
      <cdr:spPr>
        <a:xfrm xmlns:a="http://schemas.openxmlformats.org/drawingml/2006/main">
          <a:off x="7108825" y="2079625"/>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22</a:t>
          </a: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386455"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0.18558</cdr:x>
      <cdr:y>0.52439</cdr:y>
    </cdr:from>
    <cdr:to>
      <cdr:x>0.19292</cdr:x>
      <cdr:y>0.55311</cdr:y>
    </cdr:to>
    <cdr:sp macro="" textlink="">
      <cdr:nvSpPr>
        <cdr:cNvPr id="81715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81715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3"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4"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5"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6"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7"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0.08469</cdr:x>
      <cdr:y>0.708</cdr:y>
    </cdr:from>
    <cdr:to>
      <cdr:x>0.43283</cdr:x>
      <cdr:y>0.87497</cdr:y>
    </cdr:to>
    <cdr:sp macro="" textlink="">
      <cdr:nvSpPr>
        <cdr:cNvPr id="8" name="TextBox 7"/>
        <cdr:cNvSpPr txBox="1"/>
      </cdr:nvSpPr>
      <cdr:spPr>
        <a:xfrm xmlns:a="http://schemas.openxmlformats.org/drawingml/2006/main">
          <a:off x="794748" y="4773366"/>
          <a:ext cx="3267048" cy="1125693"/>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endParaRPr lang="en-US" sz="1100" b="1" u="sng"/>
        </a:p>
        <a:p xmlns:a="http://schemas.openxmlformats.org/drawingml/2006/main">
          <a:endParaRPr lang="en-US" sz="1100" b="1" u="sng"/>
        </a:p>
        <a:p xmlns:a="http://schemas.openxmlformats.org/drawingml/2006/main">
          <a:r>
            <a:rPr lang="en-US" sz="1100" b="1" u="sng"/>
            <a:t>Capability Assumptions:</a:t>
          </a:r>
          <a:endParaRPr lang="en-US" sz="1100" b="0" u="none"/>
        </a:p>
        <a:p xmlns:a="http://schemas.openxmlformats.org/drawingml/2006/main">
          <a:endParaRPr lang="en-US" sz="1100" b="0" u="none"/>
        </a:p>
        <a:p xmlns:a="http://schemas.openxmlformats.org/drawingml/2006/main">
          <a:r>
            <a:rPr lang="en-US" sz="1100" b="1"/>
            <a:t>Otter Lake expansion facility onstream Dec 31, 2015.</a:t>
          </a:r>
        </a:p>
        <a:p xmlns:a="http://schemas.openxmlformats.org/drawingml/2006/main">
          <a:r>
            <a:rPr lang="en-US" sz="1100" b="1"/>
            <a:t>Clearwater 5 return to service February 15, 2016.</a:t>
          </a:r>
        </a:p>
      </cdr:txBody>
    </cdr:sp>
  </cdr:relSizeAnchor>
  <cdr:relSizeAnchor xmlns:cdr="http://schemas.openxmlformats.org/drawingml/2006/chartDrawing">
    <cdr:from>
      <cdr:x>0.18558</cdr:x>
      <cdr:y>0.52439</cdr:y>
    </cdr:from>
    <cdr:to>
      <cdr:x>0.19292</cdr:x>
      <cdr:y>0.55311</cdr:y>
    </cdr:to>
    <cdr:sp macro="" textlink="">
      <cdr:nvSpPr>
        <cdr:cNvPr id="9"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11"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1"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2"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5"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26"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0.33192</cdr:x>
      <cdr:y>0.01287</cdr:y>
    </cdr:from>
    <cdr:to>
      <cdr:x>0.65528</cdr:x>
      <cdr:y>0.09145</cdr:y>
    </cdr:to>
    <cdr:sp macro="" textlink="">
      <cdr:nvSpPr>
        <cdr:cNvPr id="27" name="TextBox 1"/>
        <cdr:cNvSpPr txBox="1"/>
      </cdr:nvSpPr>
      <cdr:spPr>
        <a:xfrm xmlns:a="http://schemas.openxmlformats.org/drawingml/2006/main">
          <a:off x="3117268" y="86940"/>
          <a:ext cx="3036857" cy="530658"/>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Upstream of James River Outlook</a:t>
          </a:r>
          <a:br>
            <a:rPr lang="en-US" sz="1600" b="1"/>
          </a:br>
          <a:r>
            <a:rPr lang="en-US" sz="1200" b="1"/>
            <a:t>Segments</a:t>
          </a:r>
          <a:r>
            <a:rPr lang="en-US" sz="1200" b="1" baseline="0"/>
            <a:t> 1,2,3,4,5,7,8,9,24,26, partial 28</a:t>
          </a:r>
          <a:endParaRPr lang="en-US" sz="1200" b="1"/>
        </a:p>
      </cdr:txBody>
    </cdr:sp>
  </cdr:relSizeAnchor>
  <cdr:relSizeAnchor xmlns:cdr="http://schemas.openxmlformats.org/drawingml/2006/chartDrawing">
    <cdr:from>
      <cdr:x>0.45962</cdr:x>
      <cdr:y>0.28979</cdr:y>
    </cdr:from>
    <cdr:to>
      <cdr:x>0.46946</cdr:x>
      <cdr:y>0.32904</cdr:y>
    </cdr:to>
    <cdr:sp macro="" textlink="">
      <cdr:nvSpPr>
        <cdr:cNvPr id="29" name="TextBox 1"/>
        <cdr:cNvSpPr txBox="1"/>
      </cdr:nvSpPr>
      <cdr:spPr>
        <a:xfrm xmlns:a="http://schemas.openxmlformats.org/drawingml/2006/main">
          <a:off x="4313896" y="1953407"/>
          <a:ext cx="92398" cy="264560"/>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0.5881</cdr:x>
      <cdr:y>0.29839</cdr:y>
    </cdr:from>
    <cdr:to>
      <cdr:x>0.60556</cdr:x>
      <cdr:y>0.33763</cdr:y>
    </cdr:to>
    <cdr:sp macro="" textlink="">
      <cdr:nvSpPr>
        <cdr:cNvPr id="30" name="TextBox 1"/>
        <cdr:cNvSpPr txBox="1"/>
      </cdr:nvSpPr>
      <cdr:spPr>
        <a:xfrm xmlns:a="http://schemas.openxmlformats.org/drawingml/2006/main">
          <a:off x="5518846" y="2011758"/>
          <a:ext cx="163827" cy="264560"/>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7</a:t>
          </a:r>
        </a:p>
      </cdr:txBody>
    </cdr:sp>
  </cdr:relSizeAnchor>
  <cdr:relSizeAnchor xmlns:cdr="http://schemas.openxmlformats.org/drawingml/2006/chartDrawing">
    <cdr:from>
      <cdr:x>0.52601</cdr:x>
      <cdr:y>0.28979</cdr:y>
    </cdr:from>
    <cdr:to>
      <cdr:x>0.53586</cdr:x>
      <cdr:y>0.32903</cdr:y>
    </cdr:to>
    <cdr:sp macro="" textlink="">
      <cdr:nvSpPr>
        <cdr:cNvPr id="31" name="TextBox 1"/>
        <cdr:cNvSpPr txBox="1"/>
      </cdr:nvSpPr>
      <cdr:spPr>
        <a:xfrm xmlns:a="http://schemas.openxmlformats.org/drawingml/2006/main">
          <a:off x="4936181" y="1953777"/>
          <a:ext cx="92398" cy="264560"/>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0.45953</cdr:x>
      <cdr:y>0.18878</cdr:y>
    </cdr:from>
    <cdr:to>
      <cdr:x>0.6218</cdr:x>
      <cdr:y>0.25614</cdr:y>
    </cdr:to>
    <cdr:grpSp>
      <cdr:nvGrpSpPr>
        <cdr:cNvPr id="33" name="Group 32"/>
        <cdr:cNvGrpSpPr/>
      </cdr:nvGrpSpPr>
      <cdr:grpSpPr>
        <a:xfrm xmlns:a="http://schemas.openxmlformats.org/drawingml/2006/main">
          <a:off x="4313358" y="1273403"/>
          <a:ext cx="1523140" cy="454372"/>
          <a:chOff x="0" y="0"/>
          <a:chExt cx="1524000" cy="453795"/>
        </a:xfrm>
      </cdr:grpSpPr>
      <cdr:cxnSp macro="">
        <cdr:nvCxnSpPr>
          <cdr:cNvPr id="34" name="Straight Connector 33"/>
          <cdr:cNvCxnSpPr/>
        </cdr:nvCxnSpPr>
        <cdr:spPr>
          <a:xfrm xmlns:a="http://schemas.openxmlformats.org/drawingml/2006/main">
            <a:off x="762000" y="0"/>
            <a:ext cx="0" cy="453795"/>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5" name="Straight Arrow Connector 34"/>
          <cdr:cNvCxnSpPr/>
        </cdr:nvCxnSpPr>
        <cdr:spPr>
          <a:xfrm xmlns:a="http://schemas.openxmlformats.org/drawingml/2006/main" flipH="1">
            <a:off x="0" y="19900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6" name="TextBox 24"/>
          <cdr:cNvSpPr txBox="1"/>
        </cdr:nvSpPr>
        <cdr:spPr>
          <a:xfrm xmlns:a="http://schemas.openxmlformats.org/drawingml/2006/main">
            <a:off x="243840" y="108633"/>
            <a:ext cx="376695" cy="204292"/>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37" name="Straight Arrow Connector 36"/>
          <cdr:cNvCxnSpPr/>
        </cdr:nvCxnSpPr>
        <cdr:spPr>
          <a:xfrm xmlns:a="http://schemas.openxmlformats.org/drawingml/2006/main">
            <a:off x="762000" y="19900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8" name="TextBox 26"/>
          <cdr:cNvSpPr txBox="1"/>
        </cdr:nvSpPr>
        <cdr:spPr>
          <a:xfrm xmlns:a="http://schemas.openxmlformats.org/drawingml/2006/main">
            <a:off x="902899" y="107363"/>
            <a:ext cx="359147" cy="204292"/>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0.11291</cdr:x>
      <cdr:y>0.25999</cdr:y>
    </cdr:from>
    <cdr:to>
      <cdr:x>0.62124</cdr:x>
      <cdr:y>0.29684</cdr:y>
    </cdr:to>
    <cdr:sp macro="" textlink="">
      <cdr:nvSpPr>
        <cdr:cNvPr id="39" name="TextBox 1"/>
        <cdr:cNvSpPr txBox="1"/>
      </cdr:nvSpPr>
      <cdr:spPr>
        <a:xfrm xmlns:a="http://schemas.openxmlformats.org/drawingml/2006/main">
          <a:off x="1060450" y="1755775"/>
          <a:ext cx="4774064" cy="24885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0.6261</cdr:x>
      <cdr:y>0.20916</cdr:y>
    </cdr:from>
    <cdr:to>
      <cdr:x>0.89486</cdr:x>
      <cdr:y>0.29237</cdr:y>
    </cdr:to>
    <cdr:sp macro="" textlink="">
      <cdr:nvSpPr>
        <cdr:cNvPr id="40" name="TextBox 1"/>
        <cdr:cNvSpPr txBox="1"/>
      </cdr:nvSpPr>
      <cdr:spPr>
        <a:xfrm xmlns:a="http://schemas.openxmlformats.org/drawingml/2006/main">
          <a:off x="5875445" y="1410196"/>
          <a:ext cx="2522097" cy="56100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0.61795</cdr:x>
      <cdr:y>0.295</cdr:y>
    </cdr:from>
    <cdr:to>
      <cdr:x>0.6278</cdr:x>
      <cdr:y>0.33424</cdr:y>
    </cdr:to>
    <cdr:sp macro="" textlink="">
      <cdr:nvSpPr>
        <cdr:cNvPr id="32" name="TextBox 1"/>
        <cdr:cNvSpPr txBox="1"/>
      </cdr:nvSpPr>
      <cdr:spPr>
        <a:xfrm xmlns:a="http://schemas.openxmlformats.org/drawingml/2006/main">
          <a:off x="5798964" y="1988903"/>
          <a:ext cx="92398"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0.56675</cdr:x>
      <cdr:y>0.29623</cdr:y>
    </cdr:from>
    <cdr:to>
      <cdr:x>0.58421</cdr:x>
      <cdr:y>0.33547</cdr:y>
    </cdr:to>
    <cdr:sp macro="" textlink="">
      <cdr:nvSpPr>
        <cdr:cNvPr id="41" name="TextBox 1"/>
        <cdr:cNvSpPr txBox="1"/>
      </cdr:nvSpPr>
      <cdr:spPr>
        <a:xfrm xmlns:a="http://schemas.openxmlformats.org/drawingml/2006/main">
          <a:off x="5318493" y="1997195"/>
          <a:ext cx="163827"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5</a:t>
          </a:r>
        </a:p>
      </cdr:txBody>
    </cdr:sp>
  </cdr:relSizeAnchor>
  <cdr:relSizeAnchor xmlns:cdr="http://schemas.openxmlformats.org/drawingml/2006/chartDrawing">
    <cdr:from>
      <cdr:x>0.82006</cdr:x>
      <cdr:y>0.295</cdr:y>
    </cdr:from>
    <cdr:to>
      <cdr:x>0.84514</cdr:x>
      <cdr:y>0.33424</cdr:y>
    </cdr:to>
    <cdr:sp macro="" textlink="">
      <cdr:nvSpPr>
        <cdr:cNvPr id="42" name="TextBox 1"/>
        <cdr:cNvSpPr txBox="1"/>
      </cdr:nvSpPr>
      <cdr:spPr>
        <a:xfrm xmlns:a="http://schemas.openxmlformats.org/drawingml/2006/main">
          <a:off x="7695604" y="1988903"/>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24</a:t>
          </a:r>
        </a:p>
      </cdr:txBody>
    </cdr:sp>
  </cdr:relSizeAnchor>
  <cdr:relSizeAnchor xmlns:cdr="http://schemas.openxmlformats.org/drawingml/2006/chartDrawing">
    <cdr:from>
      <cdr:x>0.74328</cdr:x>
      <cdr:y>0.295</cdr:y>
    </cdr:from>
    <cdr:to>
      <cdr:x>0.76836</cdr:x>
      <cdr:y>0.33424</cdr:y>
    </cdr:to>
    <cdr:sp macro="" textlink="">
      <cdr:nvSpPr>
        <cdr:cNvPr id="43" name="TextBox 1"/>
        <cdr:cNvSpPr txBox="1"/>
      </cdr:nvSpPr>
      <cdr:spPr>
        <a:xfrm xmlns:a="http://schemas.openxmlformats.org/drawingml/2006/main">
          <a:off x="6975085" y="1988903"/>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19</a:t>
          </a:r>
        </a:p>
      </cdr:txBody>
    </cdr:sp>
  </cdr:relSizeAnchor>
  <cdr:relSizeAnchor xmlns:cdr="http://schemas.openxmlformats.org/drawingml/2006/chartDrawing">
    <cdr:from>
      <cdr:x>0.72121</cdr:x>
      <cdr:y>0.295</cdr:y>
    </cdr:from>
    <cdr:to>
      <cdr:x>0.74629</cdr:x>
      <cdr:y>0.33424</cdr:y>
    </cdr:to>
    <cdr:sp macro="" textlink="">
      <cdr:nvSpPr>
        <cdr:cNvPr id="44" name="TextBox 1"/>
        <cdr:cNvSpPr txBox="1"/>
      </cdr:nvSpPr>
      <cdr:spPr>
        <a:xfrm xmlns:a="http://schemas.openxmlformats.org/drawingml/2006/main">
          <a:off x="6767976" y="1988903"/>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18</a:t>
          </a:r>
        </a:p>
      </cdr:txBody>
    </cdr:sp>
  </cdr:relSizeAnchor>
  <cdr:relSizeAnchor xmlns:cdr="http://schemas.openxmlformats.org/drawingml/2006/chartDrawing">
    <cdr:from>
      <cdr:x>0.6912</cdr:x>
      <cdr:y>0.29746</cdr:y>
    </cdr:from>
    <cdr:to>
      <cdr:x>0.71628</cdr:x>
      <cdr:y>0.3367</cdr:y>
    </cdr:to>
    <cdr:sp macro="" textlink="">
      <cdr:nvSpPr>
        <cdr:cNvPr id="45" name="TextBox 1"/>
        <cdr:cNvSpPr txBox="1"/>
      </cdr:nvSpPr>
      <cdr:spPr>
        <a:xfrm xmlns:a="http://schemas.openxmlformats.org/drawingml/2006/main">
          <a:off x="6486356" y="2005488"/>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14</a:t>
          </a:r>
        </a:p>
      </cdr:txBody>
    </cdr:sp>
  </cdr:relSizeAnchor>
  <cdr:relSizeAnchor xmlns:cdr="http://schemas.openxmlformats.org/drawingml/2006/chartDrawing">
    <cdr:from>
      <cdr:x>0.64972</cdr:x>
      <cdr:y>0.30852</cdr:y>
    </cdr:from>
    <cdr:to>
      <cdr:x>0.67479</cdr:x>
      <cdr:y>0.34774</cdr:y>
    </cdr:to>
    <cdr:sp macro="" textlink="">
      <cdr:nvSpPr>
        <cdr:cNvPr id="46" name="TextBox 1"/>
        <cdr:cNvSpPr txBox="1"/>
      </cdr:nvSpPr>
      <cdr:spPr>
        <a:xfrm xmlns:a="http://schemas.openxmlformats.org/drawingml/2006/main">
          <a:off x="6098568" y="2081101"/>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11</a:t>
          </a:r>
        </a:p>
      </cdr:txBody>
    </cdr:sp>
  </cdr:relSizeAnchor>
  <cdr:relSizeAnchor xmlns:cdr="http://schemas.openxmlformats.org/drawingml/2006/chartDrawing">
    <cdr:from>
      <cdr:x>0.88714</cdr:x>
      <cdr:y>0.29132</cdr:y>
    </cdr:from>
    <cdr:to>
      <cdr:x>0.91222</cdr:x>
      <cdr:y>0.33056</cdr:y>
    </cdr:to>
    <cdr:sp macro="" textlink="">
      <cdr:nvSpPr>
        <cdr:cNvPr id="47" name="TextBox 1"/>
        <cdr:cNvSpPr txBox="1"/>
      </cdr:nvSpPr>
      <cdr:spPr>
        <a:xfrm xmlns:a="http://schemas.openxmlformats.org/drawingml/2006/main">
          <a:off x="8325096" y="1964092"/>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31</a:t>
          </a:r>
        </a:p>
      </cdr:txBody>
    </cdr:sp>
  </cdr:relSizeAnchor>
  <cdr:relSizeAnchor xmlns:cdr="http://schemas.openxmlformats.org/drawingml/2006/chartDrawing">
    <cdr:from>
      <cdr:x>0.82713</cdr:x>
      <cdr:y>0.33554</cdr:y>
    </cdr:from>
    <cdr:to>
      <cdr:x>0.85221</cdr:x>
      <cdr:y>0.37478</cdr:y>
    </cdr:to>
    <cdr:sp macro="" textlink="">
      <cdr:nvSpPr>
        <cdr:cNvPr id="48" name="TextBox 1"/>
        <cdr:cNvSpPr txBox="1"/>
      </cdr:nvSpPr>
      <cdr:spPr>
        <a:xfrm xmlns:a="http://schemas.openxmlformats.org/drawingml/2006/main">
          <a:off x="7761950" y="2262225"/>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25</a:t>
          </a:r>
        </a:p>
      </cdr:txBody>
    </cdr:sp>
  </cdr:relSizeAnchor>
  <cdr:relSizeAnchor xmlns:cdr="http://schemas.openxmlformats.org/drawingml/2006/chartDrawing">
    <cdr:from>
      <cdr:x>0.85096</cdr:x>
      <cdr:y>0.29623</cdr:y>
    </cdr:from>
    <cdr:to>
      <cdr:x>0.87604</cdr:x>
      <cdr:y>0.33547</cdr:y>
    </cdr:to>
    <cdr:sp macro="" textlink="">
      <cdr:nvSpPr>
        <cdr:cNvPr id="49" name="TextBox 1"/>
        <cdr:cNvSpPr txBox="1"/>
      </cdr:nvSpPr>
      <cdr:spPr>
        <a:xfrm xmlns:a="http://schemas.openxmlformats.org/drawingml/2006/main">
          <a:off x="7985575" y="1997195"/>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27</a:t>
          </a: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391650" cy="6753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0.18558</cdr:x>
      <cdr:y>0.52439</cdr:y>
    </cdr:from>
    <cdr:to>
      <cdr:x>0.19292</cdr:x>
      <cdr:y>0.55311</cdr:y>
    </cdr:to>
    <cdr:sp macro="" textlink="">
      <cdr:nvSpPr>
        <cdr:cNvPr id="817153"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817154"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2"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3"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4"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5"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0.18558</cdr:x>
      <cdr:y>0.52439</cdr:y>
    </cdr:from>
    <cdr:to>
      <cdr:x>0.19292</cdr:x>
      <cdr:y>0.55311</cdr:y>
    </cdr:to>
    <cdr:sp macro="" textlink="">
      <cdr:nvSpPr>
        <cdr:cNvPr id="6" name="Text 1"/>
        <cdr:cNvSpPr txBox="1">
          <a:spLocks xmlns:a="http://schemas.openxmlformats.org/drawingml/2006/main" noChangeArrowheads="1"/>
        </cdr:cNvSpPr>
      </cdr:nvSpPr>
      <cdr:spPr bwMode="auto">
        <a:xfrm xmlns:a="http://schemas.openxmlformats.org/drawingml/2006/main">
          <a:off x="1742874" y="3536347"/>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0.20445</cdr:x>
      <cdr:y>0.53089</cdr:y>
    </cdr:from>
    <cdr:to>
      <cdr:x>0.2118</cdr:x>
      <cdr:y>0.55961</cdr:y>
    </cdr:to>
    <cdr:sp macro="" textlink="">
      <cdr:nvSpPr>
        <cdr:cNvPr id="7" name="Text 2"/>
        <cdr:cNvSpPr txBox="1">
          <a:spLocks xmlns:a="http://schemas.openxmlformats.org/drawingml/2006/main" noChangeArrowheads="1"/>
        </cdr:cNvSpPr>
      </cdr:nvSpPr>
      <cdr:spPr bwMode="auto">
        <a:xfrm xmlns:a="http://schemas.openxmlformats.org/drawingml/2006/main">
          <a:off x="1920141" y="3580181"/>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0.31194</cdr:x>
      <cdr:y>0.01176</cdr:y>
    </cdr:from>
    <cdr:to>
      <cdr:x>0.69196</cdr:x>
      <cdr:y>0.09034</cdr:y>
    </cdr:to>
    <cdr:sp macro="" textlink="">
      <cdr:nvSpPr>
        <cdr:cNvPr id="10" name="TextBox 1"/>
        <cdr:cNvSpPr txBox="1"/>
      </cdr:nvSpPr>
      <cdr:spPr>
        <a:xfrm xmlns:a="http://schemas.openxmlformats.org/drawingml/2006/main">
          <a:off x="2929644" y="79450"/>
          <a:ext cx="3568989" cy="530658"/>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Oil Sands Delivery Area (OSDA) Outlook</a:t>
          </a:r>
          <a:br>
            <a:rPr lang="en-US" sz="1600" b="1"/>
          </a:br>
          <a:r>
            <a:rPr lang="en-US" sz="1200" b="1"/>
            <a:t>Segments 10, 11,14</a:t>
          </a:r>
        </a:p>
      </cdr:txBody>
    </cdr:sp>
  </cdr:relSizeAnchor>
  <cdr:relSizeAnchor xmlns:cdr="http://schemas.openxmlformats.org/drawingml/2006/chartDrawing">
    <cdr:from>
      <cdr:x>0.09364</cdr:x>
      <cdr:y>0.6871</cdr:y>
    </cdr:from>
    <cdr:to>
      <cdr:x>0.47162</cdr:x>
      <cdr:y>0.82829</cdr:y>
    </cdr:to>
    <cdr:sp macro="" textlink="">
      <cdr:nvSpPr>
        <cdr:cNvPr id="8" name="TextBox 7"/>
        <cdr:cNvSpPr txBox="1"/>
      </cdr:nvSpPr>
      <cdr:spPr>
        <a:xfrm xmlns:a="http://schemas.openxmlformats.org/drawingml/2006/main">
          <a:off x="879434" y="4640141"/>
          <a:ext cx="3549818" cy="95346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r>
            <a:rPr lang="en-US" sz="1100" b="1"/>
            <a:t>Otter Lake expansion facility onstream Dec  31, 2015.</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NLAT pipeline MOP derate resolved Jan</a:t>
          </a:r>
          <a:r>
            <a:rPr lang="en-US" sz="1100" b="1" baseline="0">
              <a:effectLst/>
              <a:latin typeface="+mn-lt"/>
              <a:ea typeface="+mn-ea"/>
              <a:cs typeface="+mn-cs"/>
            </a:rPr>
            <a:t> </a:t>
          </a:r>
          <a:r>
            <a:rPr lang="en-US" sz="1100" b="1">
              <a:effectLst/>
              <a:latin typeface="+mn-lt"/>
              <a:ea typeface="+mn-ea"/>
              <a:cs typeface="+mn-cs"/>
            </a:rPr>
            <a:t>15, 2016. </a:t>
          </a:r>
          <a:endParaRPr lang="en-US" sz="1100" b="1"/>
        </a:p>
        <a:p xmlns:a="http://schemas.openxmlformats.org/drawingml/2006/main">
          <a:r>
            <a:rPr lang="en-US" sz="1100" b="1" baseline="0">
              <a:effectLst/>
              <a:latin typeface="+mn-lt"/>
              <a:ea typeface="+mn-ea"/>
              <a:cs typeface="+mn-cs"/>
            </a:rPr>
            <a:t>Energy rate calculated using heating value of 39.5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dr:relSizeAnchor xmlns:cdr="http://schemas.openxmlformats.org/drawingml/2006/chartDrawing">
    <cdr:from>
      <cdr:x>0.54858</cdr:x>
      <cdr:y>0.28854</cdr:y>
    </cdr:from>
    <cdr:to>
      <cdr:x>0.56602</cdr:x>
      <cdr:y>0.32772</cdr:y>
    </cdr:to>
    <cdr:sp macro="" textlink="">
      <cdr:nvSpPr>
        <cdr:cNvPr id="12" name="TextBox 1"/>
        <cdr:cNvSpPr txBox="1"/>
      </cdr:nvSpPr>
      <cdr:spPr>
        <a:xfrm xmlns:a="http://schemas.openxmlformats.org/drawingml/2006/main">
          <a:off x="5152071" y="1948576"/>
          <a:ext cx="163827" cy="264560"/>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a:t>
          </a:r>
        </a:p>
      </cdr:txBody>
    </cdr:sp>
  </cdr:relSizeAnchor>
  <cdr:relSizeAnchor xmlns:cdr="http://schemas.openxmlformats.org/drawingml/2006/chartDrawing">
    <cdr:from>
      <cdr:x>0.56559</cdr:x>
      <cdr:y>0.29136</cdr:y>
    </cdr:from>
    <cdr:to>
      <cdr:x>0.58303</cdr:x>
      <cdr:y>0.33054</cdr:y>
    </cdr:to>
    <cdr:sp macro="" textlink="">
      <cdr:nvSpPr>
        <cdr:cNvPr id="13" name="TextBox 1"/>
        <cdr:cNvSpPr txBox="1"/>
      </cdr:nvSpPr>
      <cdr:spPr>
        <a:xfrm xmlns:a="http://schemas.openxmlformats.org/drawingml/2006/main">
          <a:off x="5311823" y="1967620"/>
          <a:ext cx="163827" cy="264560"/>
        </a:xfrm>
        <a:prstGeom xmlns:a="http://schemas.openxmlformats.org/drawingml/2006/main" prst="rect">
          <a:avLst/>
        </a:prstGeom>
      </cdr:spPr>
      <cdr:txBody>
        <a:bodyPr xmlns:a="http://schemas.openxmlformats.org/drawingml/2006/main" vertOverflow="clip" horzOverflow="clip"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a:t>
          </a:r>
        </a:p>
      </cdr:txBody>
    </cdr:sp>
  </cdr:relSizeAnchor>
  <cdr:relSizeAnchor xmlns:cdr="http://schemas.openxmlformats.org/drawingml/2006/chartDrawing">
    <cdr:from>
      <cdr:x>0.40298</cdr:x>
      <cdr:y>0.17678</cdr:y>
    </cdr:from>
    <cdr:to>
      <cdr:x>0.56525</cdr:x>
      <cdr:y>0.24398</cdr:y>
    </cdr:to>
    <cdr:grpSp>
      <cdr:nvGrpSpPr>
        <cdr:cNvPr id="20" name="Group 19"/>
        <cdr:cNvGrpSpPr/>
      </cdr:nvGrpSpPr>
      <cdr:grpSpPr>
        <a:xfrm xmlns:a="http://schemas.openxmlformats.org/drawingml/2006/main">
          <a:off x="3784647" y="1193835"/>
          <a:ext cx="1523983" cy="453817"/>
          <a:chOff x="0" y="0"/>
          <a:chExt cx="1524000" cy="452666"/>
        </a:xfrm>
      </cdr:grpSpPr>
      <cdr:cxnSp macro="">
        <cdr:nvCxnSpPr>
          <cdr:cNvPr id="21" name="Straight Connector 20"/>
          <cdr:cNvCxnSpPr/>
        </cdr:nvCxnSpPr>
        <cdr:spPr>
          <a:xfrm xmlns:a="http://schemas.openxmlformats.org/drawingml/2006/main">
            <a:off x="762000" y="0"/>
            <a:ext cx="0" cy="452666"/>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2" name="Straight Arrow Connector 21"/>
          <cdr:cNvCxnSpPr/>
        </cdr:nvCxnSpPr>
        <cdr:spPr>
          <a:xfrm xmlns:a="http://schemas.openxmlformats.org/drawingml/2006/main" flipH="1">
            <a:off x="0" y="198514"/>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3" name="TextBox 24"/>
          <cdr:cNvSpPr txBox="1"/>
        </cdr:nvSpPr>
        <cdr:spPr>
          <a:xfrm xmlns:a="http://schemas.openxmlformats.org/drawingml/2006/main">
            <a:off x="243840" y="108363"/>
            <a:ext cx="376695" cy="203784"/>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24" name="Straight Arrow Connector 23"/>
          <cdr:cNvCxnSpPr/>
        </cdr:nvCxnSpPr>
        <cdr:spPr>
          <a:xfrm xmlns:a="http://schemas.openxmlformats.org/drawingml/2006/main">
            <a:off x="762000" y="198514"/>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5" name="TextBox 26"/>
          <cdr:cNvSpPr txBox="1"/>
        </cdr:nvSpPr>
        <cdr:spPr>
          <a:xfrm xmlns:a="http://schemas.openxmlformats.org/drawingml/2006/main">
            <a:off x="902899" y="107096"/>
            <a:ext cx="359147" cy="203784"/>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0.09871</cdr:x>
      <cdr:y>0.25575</cdr:y>
    </cdr:from>
    <cdr:to>
      <cdr:x>0.60704</cdr:x>
      <cdr:y>0.2926</cdr:y>
    </cdr:to>
    <cdr:sp macro="" textlink="">
      <cdr:nvSpPr>
        <cdr:cNvPr id="26" name="TextBox 1"/>
        <cdr:cNvSpPr txBox="1"/>
      </cdr:nvSpPr>
      <cdr:spPr>
        <a:xfrm xmlns:a="http://schemas.openxmlformats.org/drawingml/2006/main">
          <a:off x="927074" y="1727166"/>
          <a:ext cx="4774058" cy="248857"/>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0.62475</cdr:x>
      <cdr:y>0.20499</cdr:y>
    </cdr:from>
    <cdr:to>
      <cdr:x>0.89351</cdr:x>
      <cdr:y>0.28819</cdr:y>
    </cdr:to>
    <cdr:sp macro="" textlink="">
      <cdr:nvSpPr>
        <cdr:cNvPr id="27" name="TextBox 1"/>
        <cdr:cNvSpPr txBox="1"/>
      </cdr:nvSpPr>
      <cdr:spPr>
        <a:xfrm xmlns:a="http://schemas.openxmlformats.org/drawingml/2006/main">
          <a:off x="5867433" y="1384328"/>
          <a:ext cx="2524100" cy="56186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0.68966</cdr:x>
      <cdr:y>0.56746</cdr:y>
    </cdr:from>
    <cdr:to>
      <cdr:x>0.8996</cdr:x>
      <cdr:y>0.62906</cdr:y>
    </cdr:to>
    <cdr:sp macro="" textlink="">
      <cdr:nvSpPr>
        <cdr:cNvPr id="28" name="TextBox 1"/>
        <cdr:cNvSpPr txBox="1"/>
      </cdr:nvSpPr>
      <cdr:spPr>
        <a:xfrm xmlns:a="http://schemas.openxmlformats.org/drawingml/2006/main">
          <a:off x="6477000" y="3832161"/>
          <a:ext cx="1971683" cy="41599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baseline="0">
              <a:solidFill>
                <a:sysClr val="windowText" lastClr="000000"/>
              </a:solidFill>
              <a:effectLst/>
              <a:latin typeface="+mn-lt"/>
              <a:ea typeface="+mn-ea"/>
              <a:cs typeface="+mn-cs"/>
            </a:rPr>
            <a:t>Note:  Capability does not include Liege Loop and Leismer East C/S.</a:t>
          </a:r>
          <a:endParaRPr lang="en-US" sz="1000">
            <a:solidFill>
              <a:sysClr val="windowText" lastClr="000000"/>
            </a:solidFill>
            <a:effectLst/>
          </a:endParaRPr>
        </a:p>
      </cdr:txBody>
    </cdr:sp>
  </cdr:relSizeAnchor>
  <cdr:relSizeAnchor xmlns:cdr="http://schemas.openxmlformats.org/drawingml/2006/chartDrawing">
    <cdr:from>
      <cdr:x>0.58553</cdr:x>
      <cdr:y>0.28397</cdr:y>
    </cdr:from>
    <cdr:to>
      <cdr:x>0.60297</cdr:x>
      <cdr:y>0.32315</cdr:y>
    </cdr:to>
    <cdr:sp macro="" textlink="">
      <cdr:nvSpPr>
        <cdr:cNvPr id="29" name="TextBox 1"/>
        <cdr:cNvSpPr txBox="1"/>
      </cdr:nvSpPr>
      <cdr:spPr>
        <a:xfrm xmlns:a="http://schemas.openxmlformats.org/drawingml/2006/main">
          <a:off x="5499093" y="1917713"/>
          <a:ext cx="163827"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a:t>
          </a:r>
        </a:p>
      </cdr:txBody>
    </cdr:sp>
  </cdr:relSizeAnchor>
  <cdr:relSizeAnchor xmlns:cdr="http://schemas.openxmlformats.org/drawingml/2006/chartDrawing">
    <cdr:from>
      <cdr:x>0.81474</cdr:x>
      <cdr:y>0.27974</cdr:y>
    </cdr:from>
    <cdr:to>
      <cdr:x>0.8398</cdr:x>
      <cdr:y>0.31892</cdr:y>
    </cdr:to>
    <cdr:sp macro="" textlink="">
      <cdr:nvSpPr>
        <cdr:cNvPr id="30" name="TextBox 1"/>
        <cdr:cNvSpPr txBox="1"/>
      </cdr:nvSpPr>
      <cdr:spPr>
        <a:xfrm xmlns:a="http://schemas.openxmlformats.org/drawingml/2006/main">
          <a:off x="7651753" y="1889147"/>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24</a:t>
          </a:r>
        </a:p>
      </cdr:txBody>
    </cdr:sp>
  </cdr:relSizeAnchor>
  <cdr:relSizeAnchor xmlns:cdr="http://schemas.openxmlformats.org/drawingml/2006/chartDrawing">
    <cdr:from>
      <cdr:x>0.64334</cdr:x>
      <cdr:y>0.27551</cdr:y>
    </cdr:from>
    <cdr:to>
      <cdr:x>0.6684</cdr:x>
      <cdr:y>0.31469</cdr:y>
    </cdr:to>
    <cdr:sp macro="" textlink="">
      <cdr:nvSpPr>
        <cdr:cNvPr id="31" name="TextBox 1"/>
        <cdr:cNvSpPr txBox="1"/>
      </cdr:nvSpPr>
      <cdr:spPr>
        <a:xfrm xmlns:a="http://schemas.openxmlformats.org/drawingml/2006/main">
          <a:off x="6042024" y="1860581"/>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11</a:t>
          </a:r>
        </a:p>
      </cdr:txBody>
    </cdr:sp>
  </cdr:relSizeAnchor>
  <cdr:relSizeAnchor xmlns:cdr="http://schemas.openxmlformats.org/drawingml/2006/chartDrawing">
    <cdr:from>
      <cdr:x>0.88371</cdr:x>
      <cdr:y>0.27409</cdr:y>
    </cdr:from>
    <cdr:to>
      <cdr:x>0.90877</cdr:x>
      <cdr:y>0.31327</cdr:y>
    </cdr:to>
    <cdr:sp macro="" textlink="">
      <cdr:nvSpPr>
        <cdr:cNvPr id="32" name="TextBox 1"/>
        <cdr:cNvSpPr txBox="1"/>
      </cdr:nvSpPr>
      <cdr:spPr>
        <a:xfrm xmlns:a="http://schemas.openxmlformats.org/drawingml/2006/main">
          <a:off x="8299495" y="1850991"/>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31</a:t>
          </a:r>
        </a:p>
      </cdr:txBody>
    </cdr:sp>
  </cdr:relSizeAnchor>
  <cdr:relSizeAnchor xmlns:cdr="http://schemas.openxmlformats.org/drawingml/2006/chartDrawing">
    <cdr:from>
      <cdr:x>0.67681</cdr:x>
      <cdr:y>0.27692</cdr:y>
    </cdr:from>
    <cdr:to>
      <cdr:x>0.70187</cdr:x>
      <cdr:y>0.3161</cdr:y>
    </cdr:to>
    <cdr:sp macro="" textlink="">
      <cdr:nvSpPr>
        <cdr:cNvPr id="33" name="TextBox 1"/>
        <cdr:cNvSpPr txBox="1"/>
      </cdr:nvSpPr>
      <cdr:spPr>
        <a:xfrm xmlns:a="http://schemas.openxmlformats.org/drawingml/2006/main">
          <a:off x="6356363" y="1870103"/>
          <a:ext cx="235321" cy="264560"/>
        </a:xfrm>
        <a:prstGeom xmlns:a="http://schemas.openxmlformats.org/drawingml/2006/main" prst="rect">
          <a:avLst/>
        </a:prstGeom>
      </cdr:spPr>
      <cdr:txBody>
        <a:bodyPr xmlns:a="http://schemas.openxmlformats.org/drawingml/2006/main" wrap="none" lIns="45720" rIns="4572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12</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420225" cy="66770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xdr:col>
      <xdr:colOff>19050</xdr:colOff>
      <xdr:row>0</xdr:row>
      <xdr:rowOff>142875</xdr:rowOff>
    </xdr:from>
    <xdr:to>
      <xdr:col>15</xdr:col>
      <xdr:colOff>39688</xdr:colOff>
      <xdr:row>4</xdr:row>
      <xdr:rowOff>76200</xdr:rowOff>
    </xdr:to>
    <xdr:sp macro="" textlink="">
      <xdr:nvSpPr>
        <xdr:cNvPr id="2" name="Title 2"/>
        <xdr:cNvSpPr>
          <a:spLocks noGrp="1"/>
        </xdr:cNvSpPr>
      </xdr:nvSpPr>
      <xdr:spPr bwMode="auto">
        <a:xfrm>
          <a:off x="742950" y="142875"/>
          <a:ext cx="7088188" cy="685800"/>
        </a:xfrm>
        <a:prstGeom prst="rect">
          <a:avLst/>
        </a:prstGeom>
        <a:solidFill>
          <a:srgbClr val="003399"/>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457200" tIns="0" rIns="457200" bIns="0" numCol="1" anchor="ctr" anchorCtr="0" compatLnSpc="1">
          <a:prstTxWarp prst="textNoShape">
            <a:avLst/>
          </a:prstTxWarp>
        </a:bodyPr>
        <a:lstStyle>
          <a:lvl1pPr algn="l" rtl="0" eaLnBrk="1" fontAlgn="base" hangingPunct="1">
            <a:spcBef>
              <a:spcPct val="0"/>
            </a:spcBef>
            <a:spcAft>
              <a:spcPct val="0"/>
            </a:spcAft>
            <a:defRPr sz="2000" b="1">
              <a:solidFill>
                <a:srgbClr val="FFFFFF"/>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pPr algn="l"/>
          <a:r>
            <a:rPr lang="en-US"/>
            <a:t>December Monthly Outage Forecast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390233</xdr:colOff>
      <xdr:row>35</xdr:row>
      <xdr:rowOff>66675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457783" cy="5734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9386455" cy="67454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0.18933</cdr:x>
      <cdr:y>0.52189</cdr:y>
    </cdr:from>
    <cdr:to>
      <cdr:x>0.19667</cdr:x>
      <cdr:y>0.55061</cdr:y>
    </cdr:to>
    <cdr:sp macro="" textlink="">
      <cdr:nvSpPr>
        <cdr:cNvPr id="816129" name="Text 1"/>
        <cdr:cNvSpPr txBox="1">
          <a:spLocks xmlns:a="http://schemas.openxmlformats.org/drawingml/2006/main" noChangeArrowheads="1"/>
        </cdr:cNvSpPr>
      </cdr:nvSpPr>
      <cdr:spPr bwMode="auto">
        <a:xfrm xmlns:a="http://schemas.openxmlformats.org/drawingml/2006/main">
          <a:off x="1778092" y="351948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0.19808</cdr:x>
      <cdr:y>0.53202</cdr:y>
    </cdr:from>
    <cdr:to>
      <cdr:x>0.20542</cdr:x>
      <cdr:y>0.56073</cdr:y>
    </cdr:to>
    <cdr:sp macro="" textlink="">
      <cdr:nvSpPr>
        <cdr:cNvPr id="816130" name="Text 2"/>
        <cdr:cNvSpPr txBox="1">
          <a:spLocks xmlns:a="http://schemas.openxmlformats.org/drawingml/2006/main" noChangeArrowheads="1"/>
        </cdr:cNvSpPr>
      </cdr:nvSpPr>
      <cdr:spPr bwMode="auto">
        <a:xfrm xmlns:a="http://schemas.openxmlformats.org/drawingml/2006/main">
          <a:off x="1860269" y="358776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0.45744</cdr:x>
      <cdr:y>0.32251</cdr:y>
    </cdr:from>
    <cdr:to>
      <cdr:x>0.45941</cdr:x>
      <cdr:y>0.35079</cdr:y>
    </cdr:to>
    <cdr:sp macro="" textlink="">
      <cdr:nvSpPr>
        <cdr:cNvPr id="2" name="TextBox 1"/>
        <cdr:cNvSpPr txBox="1"/>
      </cdr:nvSpPr>
      <cdr:spPr>
        <a:xfrm xmlns:a="http://schemas.openxmlformats.org/drawingml/2006/main">
          <a:off x="4292707" y="2174376"/>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p xmlns:a="http://schemas.openxmlformats.org/drawingml/2006/main">
          <a:endParaRPr lang="en-US" sz="1100" b="1">
            <a:solidFill>
              <a:srgbClr val="FF0000"/>
            </a:solidFill>
          </a:endParaRPr>
        </a:p>
      </cdr:txBody>
    </cdr:sp>
  </cdr:relSizeAnchor>
  <cdr:relSizeAnchor xmlns:cdr="http://schemas.openxmlformats.org/drawingml/2006/chartDrawing">
    <cdr:from>
      <cdr:x>0.59766</cdr:x>
      <cdr:y>0.39113</cdr:y>
    </cdr:from>
    <cdr:to>
      <cdr:x>0.60724</cdr:x>
      <cdr:y>0.4194</cdr:y>
    </cdr:to>
    <cdr:sp macro="" textlink="">
      <cdr:nvSpPr>
        <cdr:cNvPr id="6" name="TextBox 1"/>
        <cdr:cNvSpPr txBox="1"/>
      </cdr:nvSpPr>
      <cdr:spPr>
        <a:xfrm xmlns:a="http://schemas.openxmlformats.org/drawingml/2006/main">
          <a:off x="5609909" y="2638341"/>
          <a:ext cx="8996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9</a:t>
          </a:r>
        </a:p>
      </cdr:txBody>
    </cdr:sp>
  </cdr:relSizeAnchor>
  <cdr:relSizeAnchor xmlns:cdr="http://schemas.openxmlformats.org/drawingml/2006/chartDrawing">
    <cdr:from>
      <cdr:x>0.67254</cdr:x>
      <cdr:y>0.35278</cdr:y>
    </cdr:from>
    <cdr:to>
      <cdr:x>0.68974</cdr:x>
      <cdr:y>0.38105</cdr:y>
    </cdr:to>
    <cdr:sp macro="" textlink="">
      <cdr:nvSpPr>
        <cdr:cNvPr id="7" name="TextBox 1"/>
        <cdr:cNvSpPr txBox="1"/>
      </cdr:nvSpPr>
      <cdr:spPr>
        <a:xfrm xmlns:a="http://schemas.openxmlformats.org/drawingml/2006/main">
          <a:off x="6312766" y="2379654"/>
          <a:ext cx="161454"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13</a:t>
          </a:r>
        </a:p>
      </cdr:txBody>
    </cdr:sp>
  </cdr:relSizeAnchor>
  <cdr:relSizeAnchor xmlns:cdr="http://schemas.openxmlformats.org/drawingml/2006/chartDrawing">
    <cdr:from>
      <cdr:x>0.44901</cdr:x>
      <cdr:y>0.22144</cdr:y>
    </cdr:from>
    <cdr:to>
      <cdr:x>0.61148</cdr:x>
      <cdr:y>0.28931</cdr:y>
    </cdr:to>
    <cdr:grpSp>
      <cdr:nvGrpSpPr>
        <cdr:cNvPr id="8" name="Group 7"/>
        <cdr:cNvGrpSpPr/>
      </cdr:nvGrpSpPr>
      <cdr:grpSpPr>
        <a:xfrm xmlns:a="http://schemas.openxmlformats.org/drawingml/2006/main">
          <a:off x="4214612" y="1493708"/>
          <a:ext cx="1525018" cy="457813"/>
          <a:chOff x="2060354" y="1193957"/>
          <a:chExt cx="1524000" cy="457200"/>
        </a:xfrm>
      </cdr:grpSpPr>
      <cdr:cxnSp macro="">
        <cdr:nvCxnSpPr>
          <cdr:cNvPr id="9" name="Straight Connector 8"/>
          <cdr:cNvCxnSpPr/>
        </cdr:nvCxnSpPr>
        <cdr:spPr>
          <a:xfrm xmlns:a="http://schemas.openxmlformats.org/drawingml/2006/main">
            <a:off x="2822354" y="1193957"/>
            <a:ext cx="0" cy="457200"/>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Arrow Connector 9"/>
          <cdr:cNvCxnSpPr/>
        </cdr:nvCxnSpPr>
        <cdr:spPr>
          <a:xfrm xmlns:a="http://schemas.openxmlformats.org/drawingml/2006/main" flipH="1">
            <a:off x="2060354" y="139445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1" name="TextBox 24"/>
          <cdr:cNvSpPr txBox="1"/>
        </cdr:nvSpPr>
        <cdr:spPr>
          <a:xfrm xmlns:a="http://schemas.openxmlformats.org/drawingml/2006/main">
            <a:off x="2304194" y="1303405"/>
            <a:ext cx="376695" cy="205825"/>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2" name="Straight Arrow Connector 11"/>
          <cdr:cNvCxnSpPr/>
        </cdr:nvCxnSpPr>
        <cdr:spPr>
          <a:xfrm xmlns:a="http://schemas.openxmlformats.org/drawingml/2006/main">
            <a:off x="2822354" y="139445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3" name="TextBox 26"/>
          <cdr:cNvSpPr txBox="1"/>
        </cdr:nvSpPr>
        <cdr:spPr>
          <a:xfrm xmlns:a="http://schemas.openxmlformats.org/drawingml/2006/main">
            <a:off x="2963253" y="1302126"/>
            <a:ext cx="359147" cy="205825"/>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0.10316</cdr:x>
      <cdr:y>0.28939</cdr:y>
    </cdr:from>
    <cdr:to>
      <cdr:x>0.61149</cdr:x>
      <cdr:y>0.32624</cdr:y>
    </cdr:to>
    <cdr:sp macro="" textlink="">
      <cdr:nvSpPr>
        <cdr:cNvPr id="15" name="TextBox 1"/>
        <cdr:cNvSpPr txBox="1"/>
      </cdr:nvSpPr>
      <cdr:spPr>
        <a:xfrm xmlns:a="http://schemas.openxmlformats.org/drawingml/2006/main">
          <a:off x="968863" y="1954335"/>
          <a:ext cx="4774064" cy="24885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0.63117</cdr:x>
      <cdr:y>0.21627</cdr:y>
    </cdr:from>
    <cdr:to>
      <cdr:x>0.89993</cdr:x>
      <cdr:y>0.29947</cdr:y>
    </cdr:to>
    <cdr:sp macro="" textlink="">
      <cdr:nvSpPr>
        <cdr:cNvPr id="16" name="TextBox 1"/>
        <cdr:cNvSpPr txBox="1"/>
      </cdr:nvSpPr>
      <cdr:spPr>
        <a:xfrm xmlns:a="http://schemas.openxmlformats.org/drawingml/2006/main">
          <a:off x="5927725" y="1460500"/>
          <a:ext cx="2524123" cy="561885"/>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0.36688</cdr:x>
      <cdr:y>0.00893</cdr:y>
    </cdr:from>
    <cdr:to>
      <cdr:x>0.6092</cdr:x>
      <cdr:y>0.05969</cdr:y>
    </cdr:to>
    <cdr:sp macro="" textlink="">
      <cdr:nvSpPr>
        <cdr:cNvPr id="17" name="TextBox 1"/>
        <cdr:cNvSpPr txBox="1"/>
      </cdr:nvSpPr>
      <cdr:spPr>
        <a:xfrm xmlns:a="http://schemas.openxmlformats.org/drawingml/2006/main">
          <a:off x="3445623" y="60325"/>
          <a:ext cx="2275816"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Empress/McNeill Border</a:t>
          </a:r>
        </a:p>
      </cdr:txBody>
    </cdr:sp>
  </cdr:relSizeAnchor>
  <cdr:relSizeAnchor xmlns:cdr="http://schemas.openxmlformats.org/drawingml/2006/chartDrawing">
    <cdr:from>
      <cdr:x>0.09263</cdr:x>
      <cdr:y>0.77057</cdr:y>
    </cdr:from>
    <cdr:to>
      <cdr:x>0.46721</cdr:x>
      <cdr:y>0.86075</cdr:y>
    </cdr:to>
    <cdr:sp macro="" textlink="">
      <cdr:nvSpPr>
        <cdr:cNvPr id="18" name="TextBox 1"/>
        <cdr:cNvSpPr txBox="1"/>
      </cdr:nvSpPr>
      <cdr:spPr>
        <a:xfrm xmlns:a="http://schemas.openxmlformats.org/drawingml/2006/main">
          <a:off x="869950" y="5203825"/>
          <a:ext cx="3517951" cy="60901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r>
            <a:rPr lang="en-US" sz="1100" b="1" baseline="0">
              <a:effectLst/>
              <a:latin typeface="+mn-lt"/>
              <a:ea typeface="+mn-ea"/>
              <a:cs typeface="+mn-cs"/>
            </a:rPr>
            <a:t>Energy rate calculated using heating value of 38.5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dr:relSizeAnchor xmlns:cdr="http://schemas.openxmlformats.org/drawingml/2006/chartDrawing">
    <cdr:from>
      <cdr:x>0.55467</cdr:x>
      <cdr:y>0.35783</cdr:y>
    </cdr:from>
    <cdr:to>
      <cdr:x>0.56425</cdr:x>
      <cdr:y>0.3861</cdr:y>
    </cdr:to>
    <cdr:sp macro="" textlink="">
      <cdr:nvSpPr>
        <cdr:cNvPr id="19" name="TextBox 18"/>
        <cdr:cNvSpPr txBox="1"/>
      </cdr:nvSpPr>
      <cdr:spPr>
        <a:xfrm xmlns:a="http://schemas.openxmlformats.org/drawingml/2006/main">
          <a:off x="5206385" y="2413718"/>
          <a:ext cx="8996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p xmlns:a="http://schemas.openxmlformats.org/drawingml/2006/main">
          <a:r>
            <a:rPr lang="en-US" sz="1100" b="1">
              <a:solidFill>
                <a:srgbClr val="FF0000"/>
              </a:solidFill>
            </a:rPr>
            <a:t>1</a:t>
          </a:r>
        </a:p>
      </cdr:txBody>
    </cdr:sp>
  </cdr:relSizeAnchor>
  <cdr:relSizeAnchor xmlns:cdr="http://schemas.openxmlformats.org/drawingml/2006/chartDrawing">
    <cdr:from>
      <cdr:x>0.70338</cdr:x>
      <cdr:y>0.31419</cdr:y>
    </cdr:from>
    <cdr:to>
      <cdr:x>0.72058</cdr:x>
      <cdr:y>0.34246</cdr:y>
    </cdr:to>
    <cdr:sp macro="" textlink="">
      <cdr:nvSpPr>
        <cdr:cNvPr id="20" name="TextBox 1"/>
        <cdr:cNvSpPr txBox="1"/>
      </cdr:nvSpPr>
      <cdr:spPr>
        <a:xfrm xmlns:a="http://schemas.openxmlformats.org/drawingml/2006/main">
          <a:off x="6602245" y="2119347"/>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15</a:t>
          </a:r>
        </a:p>
      </cdr:txBody>
    </cdr:sp>
  </cdr:relSizeAnchor>
  <cdr:relSizeAnchor xmlns:cdr="http://schemas.openxmlformats.org/drawingml/2006/chartDrawing">
    <cdr:from>
      <cdr:x>0.72248</cdr:x>
      <cdr:y>0.31087</cdr:y>
    </cdr:from>
    <cdr:to>
      <cdr:x>0.73968</cdr:x>
      <cdr:y>0.33914</cdr:y>
    </cdr:to>
    <cdr:sp macro="" textlink="">
      <cdr:nvSpPr>
        <cdr:cNvPr id="21" name="TextBox 1"/>
        <cdr:cNvSpPr txBox="1"/>
      </cdr:nvSpPr>
      <cdr:spPr>
        <a:xfrm xmlns:a="http://schemas.openxmlformats.org/drawingml/2006/main">
          <a:off x="6781526" y="2096952"/>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17</a:t>
          </a:r>
        </a:p>
      </cdr:txBody>
    </cdr:sp>
  </cdr:relSizeAnchor>
  <cdr:relSizeAnchor xmlns:cdr="http://schemas.openxmlformats.org/drawingml/2006/chartDrawing">
    <cdr:from>
      <cdr:x>0.75353</cdr:x>
      <cdr:y>0.31585</cdr:y>
    </cdr:from>
    <cdr:to>
      <cdr:x>0.77073</cdr:x>
      <cdr:y>0.34412</cdr:y>
    </cdr:to>
    <cdr:sp macro="" textlink="">
      <cdr:nvSpPr>
        <cdr:cNvPr id="22" name="TextBox 1"/>
        <cdr:cNvSpPr txBox="1"/>
      </cdr:nvSpPr>
      <cdr:spPr>
        <a:xfrm xmlns:a="http://schemas.openxmlformats.org/drawingml/2006/main">
          <a:off x="7072975" y="2130545"/>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20</a:t>
          </a:r>
        </a:p>
      </cdr:txBody>
    </cdr:sp>
  </cdr:relSizeAnchor>
  <cdr:relSizeAnchor xmlns:cdr="http://schemas.openxmlformats.org/drawingml/2006/chartDrawing">
    <cdr:from>
      <cdr:x>0.77741</cdr:x>
      <cdr:y>0.33995</cdr:y>
    </cdr:from>
    <cdr:to>
      <cdr:x>0.79461</cdr:x>
      <cdr:y>0.36822</cdr:y>
    </cdr:to>
    <cdr:sp macro="" textlink="">
      <cdr:nvSpPr>
        <cdr:cNvPr id="23" name="TextBox 1"/>
        <cdr:cNvSpPr txBox="1"/>
      </cdr:nvSpPr>
      <cdr:spPr>
        <a:xfrm xmlns:a="http://schemas.openxmlformats.org/drawingml/2006/main">
          <a:off x="7297124" y="2293110"/>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21</a:t>
          </a:r>
        </a:p>
      </cdr:txBody>
    </cdr:sp>
  </cdr:relSizeAnchor>
  <cdr:relSizeAnchor xmlns:cdr="http://schemas.openxmlformats.org/drawingml/2006/chartDrawing">
    <cdr:from>
      <cdr:x>0.84727</cdr:x>
      <cdr:y>0.37735</cdr:y>
    </cdr:from>
    <cdr:to>
      <cdr:x>0.86447</cdr:x>
      <cdr:y>0.40562</cdr:y>
    </cdr:to>
    <cdr:sp macro="" textlink="">
      <cdr:nvSpPr>
        <cdr:cNvPr id="24" name="TextBox 1"/>
        <cdr:cNvSpPr txBox="1"/>
      </cdr:nvSpPr>
      <cdr:spPr>
        <a:xfrm xmlns:a="http://schemas.openxmlformats.org/drawingml/2006/main">
          <a:off x="7952862" y="2545389"/>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26</a:t>
          </a:r>
        </a:p>
      </cdr:txBody>
    </cdr:sp>
  </cdr:relSizeAnchor>
  <cdr:relSizeAnchor xmlns:cdr="http://schemas.openxmlformats.org/drawingml/2006/chartDrawing">
    <cdr:from>
      <cdr:x>0.87772</cdr:x>
      <cdr:y>0.31751</cdr:y>
    </cdr:from>
    <cdr:to>
      <cdr:x>0.89492</cdr:x>
      <cdr:y>0.34578</cdr:y>
    </cdr:to>
    <cdr:sp macro="" textlink="">
      <cdr:nvSpPr>
        <cdr:cNvPr id="25" name="TextBox 1"/>
        <cdr:cNvSpPr txBox="1"/>
      </cdr:nvSpPr>
      <cdr:spPr>
        <a:xfrm xmlns:a="http://schemas.openxmlformats.org/drawingml/2006/main">
          <a:off x="8238679" y="2141742"/>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28</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384196" cy="67420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0.18933</cdr:x>
      <cdr:y>0.52189</cdr:y>
    </cdr:from>
    <cdr:to>
      <cdr:x>0.19667</cdr:x>
      <cdr:y>0.55061</cdr:y>
    </cdr:to>
    <cdr:sp macro="" textlink="">
      <cdr:nvSpPr>
        <cdr:cNvPr id="816129" name="Text 1"/>
        <cdr:cNvSpPr txBox="1">
          <a:spLocks xmlns:a="http://schemas.openxmlformats.org/drawingml/2006/main" noChangeArrowheads="1"/>
        </cdr:cNvSpPr>
      </cdr:nvSpPr>
      <cdr:spPr bwMode="auto">
        <a:xfrm xmlns:a="http://schemas.openxmlformats.org/drawingml/2006/main">
          <a:off x="1778092" y="351948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0.19808</cdr:x>
      <cdr:y>0.53202</cdr:y>
    </cdr:from>
    <cdr:to>
      <cdr:x>0.20542</cdr:x>
      <cdr:y>0.56073</cdr:y>
    </cdr:to>
    <cdr:sp macro="" textlink="">
      <cdr:nvSpPr>
        <cdr:cNvPr id="816130" name="Text 2"/>
        <cdr:cNvSpPr txBox="1">
          <a:spLocks xmlns:a="http://schemas.openxmlformats.org/drawingml/2006/main" noChangeArrowheads="1"/>
        </cdr:cNvSpPr>
      </cdr:nvSpPr>
      <cdr:spPr bwMode="auto">
        <a:xfrm xmlns:a="http://schemas.openxmlformats.org/drawingml/2006/main">
          <a:off x="1860269" y="358776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0.45744</cdr:x>
      <cdr:y>0.32251</cdr:y>
    </cdr:from>
    <cdr:to>
      <cdr:x>0.45941</cdr:x>
      <cdr:y>0.35079</cdr:y>
    </cdr:to>
    <cdr:sp macro="" textlink="">
      <cdr:nvSpPr>
        <cdr:cNvPr id="2" name="TextBox 1"/>
        <cdr:cNvSpPr txBox="1"/>
      </cdr:nvSpPr>
      <cdr:spPr>
        <a:xfrm xmlns:a="http://schemas.openxmlformats.org/drawingml/2006/main">
          <a:off x="4292707" y="2174376"/>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p xmlns:a="http://schemas.openxmlformats.org/drawingml/2006/main">
          <a:endParaRPr lang="en-US" sz="1100" b="1">
            <a:solidFill>
              <a:srgbClr val="FF0000"/>
            </a:solidFill>
          </a:endParaRPr>
        </a:p>
      </cdr:txBody>
    </cdr:sp>
  </cdr:relSizeAnchor>
  <cdr:relSizeAnchor xmlns:cdr="http://schemas.openxmlformats.org/drawingml/2006/chartDrawing">
    <cdr:from>
      <cdr:x>0.59621</cdr:x>
      <cdr:y>0.24143</cdr:y>
    </cdr:from>
    <cdr:to>
      <cdr:x>0.6058</cdr:x>
      <cdr:y>0.26971</cdr:y>
    </cdr:to>
    <cdr:sp macro="" textlink="">
      <cdr:nvSpPr>
        <cdr:cNvPr id="6" name="TextBox 1"/>
        <cdr:cNvSpPr txBox="1"/>
      </cdr:nvSpPr>
      <cdr:spPr>
        <a:xfrm xmlns:a="http://schemas.openxmlformats.org/drawingml/2006/main">
          <a:off x="5594951" y="1627723"/>
          <a:ext cx="89995" cy="190665"/>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6</a:t>
          </a:r>
        </a:p>
      </cdr:txBody>
    </cdr:sp>
  </cdr:relSizeAnchor>
  <cdr:relSizeAnchor xmlns:cdr="http://schemas.openxmlformats.org/drawingml/2006/chartDrawing">
    <cdr:from>
      <cdr:x>0.67472</cdr:x>
      <cdr:y>0.24143</cdr:y>
    </cdr:from>
    <cdr:to>
      <cdr:x>0.68431</cdr:x>
      <cdr:y>0.26971</cdr:y>
    </cdr:to>
    <cdr:sp macro="" textlink="">
      <cdr:nvSpPr>
        <cdr:cNvPr id="7" name="TextBox 1"/>
        <cdr:cNvSpPr txBox="1"/>
      </cdr:nvSpPr>
      <cdr:spPr>
        <a:xfrm xmlns:a="http://schemas.openxmlformats.org/drawingml/2006/main">
          <a:off x="6331705" y="1627723"/>
          <a:ext cx="89994" cy="190665"/>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8</a:t>
          </a:r>
        </a:p>
      </cdr:txBody>
    </cdr:sp>
  </cdr:relSizeAnchor>
  <cdr:relSizeAnchor xmlns:cdr="http://schemas.openxmlformats.org/drawingml/2006/chartDrawing">
    <cdr:from>
      <cdr:x>0.40753</cdr:x>
      <cdr:y>0.09982</cdr:y>
    </cdr:from>
    <cdr:to>
      <cdr:x>0.57</cdr:x>
      <cdr:y>0.16769</cdr:y>
    </cdr:to>
    <cdr:grpSp>
      <cdr:nvGrpSpPr>
        <cdr:cNvPr id="8" name="Group 7"/>
        <cdr:cNvGrpSpPr/>
      </cdr:nvGrpSpPr>
      <cdr:grpSpPr>
        <a:xfrm xmlns:a="http://schemas.openxmlformats.org/drawingml/2006/main">
          <a:off x="3824341" y="672991"/>
          <a:ext cx="1524651" cy="457582"/>
          <a:chOff x="2060354" y="1193957"/>
          <a:chExt cx="1524000" cy="457200"/>
        </a:xfrm>
      </cdr:grpSpPr>
      <cdr:cxnSp macro="">
        <cdr:nvCxnSpPr>
          <cdr:cNvPr id="9" name="Straight Connector 8"/>
          <cdr:cNvCxnSpPr/>
        </cdr:nvCxnSpPr>
        <cdr:spPr>
          <a:xfrm xmlns:a="http://schemas.openxmlformats.org/drawingml/2006/main">
            <a:off x="2822354" y="1193957"/>
            <a:ext cx="0" cy="457200"/>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Arrow Connector 9"/>
          <cdr:cNvCxnSpPr/>
        </cdr:nvCxnSpPr>
        <cdr:spPr>
          <a:xfrm xmlns:a="http://schemas.openxmlformats.org/drawingml/2006/main" flipH="1">
            <a:off x="2060354" y="139445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1" name="TextBox 24"/>
          <cdr:cNvSpPr txBox="1"/>
        </cdr:nvSpPr>
        <cdr:spPr>
          <a:xfrm xmlns:a="http://schemas.openxmlformats.org/drawingml/2006/main">
            <a:off x="2304194" y="1303405"/>
            <a:ext cx="376695" cy="205825"/>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2" name="Straight Arrow Connector 11"/>
          <cdr:cNvCxnSpPr/>
        </cdr:nvCxnSpPr>
        <cdr:spPr>
          <a:xfrm xmlns:a="http://schemas.openxmlformats.org/drawingml/2006/main">
            <a:off x="2822354" y="1394459"/>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3" name="TextBox 26"/>
          <cdr:cNvSpPr txBox="1"/>
        </cdr:nvSpPr>
        <cdr:spPr>
          <a:xfrm xmlns:a="http://schemas.openxmlformats.org/drawingml/2006/main">
            <a:off x="2963253" y="1302126"/>
            <a:ext cx="359147" cy="205825"/>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horzOverflow="clip" wrap="none" lIns="27432" tIns="9144" rIns="27432" bIns="9144"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0.10316</cdr:x>
      <cdr:y>0.16777</cdr:y>
    </cdr:from>
    <cdr:to>
      <cdr:x>0.61149</cdr:x>
      <cdr:y>0.20462</cdr:y>
    </cdr:to>
    <cdr:sp macro="" textlink="">
      <cdr:nvSpPr>
        <cdr:cNvPr id="15" name="TextBox 1"/>
        <cdr:cNvSpPr txBox="1"/>
      </cdr:nvSpPr>
      <cdr:spPr>
        <a:xfrm xmlns:a="http://schemas.openxmlformats.org/drawingml/2006/main">
          <a:off x="968074" y="1131101"/>
          <a:ext cx="4770268" cy="248444"/>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0.63117</cdr:x>
      <cdr:y>0.11922</cdr:y>
    </cdr:from>
    <cdr:to>
      <cdr:x>0.89993</cdr:x>
      <cdr:y>0.20242</cdr:y>
    </cdr:to>
    <cdr:sp macro="" textlink="">
      <cdr:nvSpPr>
        <cdr:cNvPr id="16" name="TextBox 1"/>
        <cdr:cNvSpPr txBox="1"/>
      </cdr:nvSpPr>
      <cdr:spPr>
        <a:xfrm xmlns:a="http://schemas.openxmlformats.org/drawingml/2006/main">
          <a:off x="5923023" y="803776"/>
          <a:ext cx="2522097" cy="560938"/>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0.36688</cdr:x>
      <cdr:y>0.00893</cdr:y>
    </cdr:from>
    <cdr:to>
      <cdr:x>0.6092</cdr:x>
      <cdr:y>0.05969</cdr:y>
    </cdr:to>
    <cdr:sp macro="" textlink="">
      <cdr:nvSpPr>
        <cdr:cNvPr id="17" name="TextBox 1"/>
        <cdr:cNvSpPr txBox="1"/>
      </cdr:nvSpPr>
      <cdr:spPr>
        <a:xfrm xmlns:a="http://schemas.openxmlformats.org/drawingml/2006/main">
          <a:off x="3445623" y="60325"/>
          <a:ext cx="2275816"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Empress/McNeill Border</a:t>
          </a:r>
        </a:p>
      </cdr:txBody>
    </cdr:sp>
  </cdr:relSizeAnchor>
  <cdr:relSizeAnchor xmlns:cdr="http://schemas.openxmlformats.org/drawingml/2006/chartDrawing">
    <cdr:from>
      <cdr:x>0.09704</cdr:x>
      <cdr:y>0.73617</cdr:y>
    </cdr:from>
    <cdr:to>
      <cdr:x>0.47162</cdr:x>
      <cdr:y>0.82635</cdr:y>
    </cdr:to>
    <cdr:sp macro="" textlink="">
      <cdr:nvSpPr>
        <cdr:cNvPr id="18" name="TextBox 1"/>
        <cdr:cNvSpPr txBox="1"/>
      </cdr:nvSpPr>
      <cdr:spPr>
        <a:xfrm xmlns:a="http://schemas.openxmlformats.org/drawingml/2006/main">
          <a:off x="910671" y="4963303"/>
          <a:ext cx="3515132" cy="607998"/>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r>
            <a:rPr lang="en-US" sz="1100" b="1" baseline="0">
              <a:effectLst/>
              <a:latin typeface="+mn-lt"/>
              <a:ea typeface="+mn-ea"/>
              <a:cs typeface="+mn-cs"/>
            </a:rPr>
            <a:t>Energy rate calculated using heating value of 38.5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dr:relSizeAnchor xmlns:cdr="http://schemas.openxmlformats.org/drawingml/2006/chartDrawing">
    <cdr:from>
      <cdr:x>0.55395</cdr:x>
      <cdr:y>0.24143</cdr:y>
    </cdr:from>
    <cdr:to>
      <cdr:x>0.56354</cdr:x>
      <cdr:y>0.26971</cdr:y>
    </cdr:to>
    <cdr:sp macro="" textlink="">
      <cdr:nvSpPr>
        <cdr:cNvPr id="19" name="TextBox 18"/>
        <cdr:cNvSpPr txBox="1"/>
      </cdr:nvSpPr>
      <cdr:spPr>
        <a:xfrm xmlns:a="http://schemas.openxmlformats.org/drawingml/2006/main">
          <a:off x="5198375" y="1627723"/>
          <a:ext cx="89995" cy="190665"/>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p xmlns:a="http://schemas.openxmlformats.org/drawingml/2006/main">
          <a:r>
            <a:rPr lang="en-US" sz="1100" b="1">
              <a:solidFill>
                <a:srgbClr val="FF0000"/>
              </a:solidFill>
            </a:rPr>
            <a:t>3</a:t>
          </a: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028043" cy="67420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0.18005</cdr:x>
      <cdr:y>0.33964</cdr:y>
    </cdr:from>
    <cdr:to>
      <cdr:x>0.1877</cdr:x>
      <cdr:y>0.36836</cdr:y>
    </cdr:to>
    <cdr:sp macro="" textlink="">
      <cdr:nvSpPr>
        <cdr:cNvPr id="815105" name="Text 1"/>
        <cdr:cNvSpPr txBox="1">
          <a:spLocks xmlns:a="http://schemas.openxmlformats.org/drawingml/2006/main" noChangeArrowheads="1"/>
        </cdr:cNvSpPr>
      </cdr:nvSpPr>
      <cdr:spPr bwMode="auto">
        <a:xfrm xmlns:a="http://schemas.openxmlformats.org/drawingml/2006/main">
          <a:off x="1625840" y="2290448"/>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0.21068</cdr:x>
      <cdr:y>0.33689</cdr:y>
    </cdr:from>
    <cdr:to>
      <cdr:x>0.21832</cdr:x>
      <cdr:y>0.36561</cdr:y>
    </cdr:to>
    <cdr:sp macro="" textlink="">
      <cdr:nvSpPr>
        <cdr:cNvPr id="815106" name="Text 2"/>
        <cdr:cNvSpPr txBox="1">
          <a:spLocks xmlns:a="http://schemas.openxmlformats.org/drawingml/2006/main" noChangeArrowheads="1"/>
        </cdr:cNvSpPr>
      </cdr:nvSpPr>
      <cdr:spPr bwMode="auto">
        <a:xfrm xmlns:a="http://schemas.openxmlformats.org/drawingml/2006/main">
          <a:off x="1902375" y="2271903"/>
          <a:ext cx="68993" cy="1936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US" sz="1000" b="1" i="0" u="none" strike="noStrike" baseline="0">
              <a:solidFill>
                <a:srgbClr val="000000"/>
              </a:solidFill>
              <a:latin typeface="Times New Roman"/>
              <a:cs typeface="Times New Roman"/>
            </a:rPr>
            <a:t> </a:t>
          </a:r>
        </a:p>
      </cdr:txBody>
    </cdr:sp>
  </cdr:relSizeAnchor>
  <cdr:relSizeAnchor xmlns:cdr="http://schemas.openxmlformats.org/drawingml/2006/chartDrawing">
    <cdr:from>
      <cdr:x>0.39378</cdr:x>
      <cdr:y>0.02489</cdr:y>
    </cdr:from>
    <cdr:to>
      <cdr:x>0.60072</cdr:x>
      <cdr:y>0.07565</cdr:y>
    </cdr:to>
    <cdr:sp macro="" textlink="">
      <cdr:nvSpPr>
        <cdr:cNvPr id="6" name="TextBox 1"/>
        <cdr:cNvSpPr txBox="1"/>
      </cdr:nvSpPr>
      <cdr:spPr>
        <a:xfrm xmlns:a="http://schemas.openxmlformats.org/drawingml/2006/main">
          <a:off x="3559429" y="168111"/>
          <a:ext cx="1870641" cy="342786"/>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t>Alberta/B.C. Border</a:t>
          </a:r>
        </a:p>
      </cdr:txBody>
    </cdr:sp>
  </cdr:relSizeAnchor>
  <cdr:relSizeAnchor xmlns:cdr="http://schemas.openxmlformats.org/drawingml/2006/chartDrawing">
    <cdr:from>
      <cdr:x>0.4418</cdr:x>
      <cdr:y>0.33801</cdr:y>
    </cdr:from>
    <cdr:to>
      <cdr:x>0.44385</cdr:x>
      <cdr:y>0.36629</cdr:y>
    </cdr:to>
    <cdr:sp macro="" textlink="">
      <cdr:nvSpPr>
        <cdr:cNvPr id="5" name="TextBox 1"/>
        <cdr:cNvSpPr txBox="1"/>
      </cdr:nvSpPr>
      <cdr:spPr>
        <a:xfrm xmlns:a="http://schemas.openxmlformats.org/drawingml/2006/main">
          <a:off x="3988589" y="2278878"/>
          <a:ext cx="18531" cy="190693"/>
        </a:xfrm>
        <a:prstGeom xmlns:a="http://schemas.openxmlformats.org/drawingml/2006/main" prst="rect">
          <a:avLst/>
        </a:prstGeom>
      </cdr:spPr>
      <cdr:txBody>
        <a:bodyPr xmlns:a="http://schemas.openxmlformats.org/drawingml/2006/main" vertOverflow="clip" horzOverflow="clip"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1">
            <a:solidFill>
              <a:srgbClr val="FF0000"/>
            </a:solidFill>
          </a:endParaRPr>
        </a:p>
      </cdr:txBody>
    </cdr:sp>
  </cdr:relSizeAnchor>
  <cdr:relSizeAnchor xmlns:cdr="http://schemas.openxmlformats.org/drawingml/2006/chartDrawing">
    <cdr:from>
      <cdr:x>0.10895</cdr:x>
      <cdr:y>0.8914</cdr:y>
    </cdr:from>
    <cdr:to>
      <cdr:x>0.91723</cdr:x>
      <cdr:y>0.92195</cdr:y>
    </cdr:to>
    <cdr:sp macro="" textlink="">
      <cdr:nvSpPr>
        <cdr:cNvPr id="2" name="TextBox 1"/>
        <cdr:cNvSpPr txBox="1"/>
      </cdr:nvSpPr>
      <cdr:spPr>
        <a:xfrm xmlns:a="http://schemas.openxmlformats.org/drawingml/2006/main">
          <a:off x="982980" y="6004560"/>
          <a:ext cx="7292340" cy="2057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0.10811</cdr:x>
      <cdr:y>0.88462</cdr:y>
    </cdr:from>
    <cdr:to>
      <cdr:x>0.90372</cdr:x>
      <cdr:y>0.92081</cdr:y>
    </cdr:to>
    <cdr:sp macro="" textlink="">
      <cdr:nvSpPr>
        <cdr:cNvPr id="3" name="TextBox 2"/>
        <cdr:cNvSpPr txBox="1"/>
      </cdr:nvSpPr>
      <cdr:spPr>
        <a:xfrm xmlns:a="http://schemas.openxmlformats.org/drawingml/2006/main">
          <a:off x="975360" y="5958840"/>
          <a:ext cx="717804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0.42892</cdr:x>
      <cdr:y>0.22177</cdr:y>
    </cdr:from>
    <cdr:to>
      <cdr:x>0.59752</cdr:x>
      <cdr:y>0.28947</cdr:y>
    </cdr:to>
    <cdr:grpSp>
      <cdr:nvGrpSpPr>
        <cdr:cNvPr id="15" name="Group 14"/>
        <cdr:cNvGrpSpPr/>
      </cdr:nvGrpSpPr>
      <cdr:grpSpPr>
        <a:xfrm xmlns:a="http://schemas.openxmlformats.org/drawingml/2006/main">
          <a:off x="3872308" y="1495183"/>
          <a:ext cx="1522128" cy="456436"/>
          <a:chOff x="0" y="0"/>
          <a:chExt cx="1524000" cy="456062"/>
        </a:xfrm>
      </cdr:grpSpPr>
      <cdr:cxnSp macro="">
        <cdr:nvCxnSpPr>
          <cdr:cNvPr id="16" name="Straight Connector 15"/>
          <cdr:cNvCxnSpPr/>
        </cdr:nvCxnSpPr>
        <cdr:spPr>
          <a:xfrm xmlns:a="http://schemas.openxmlformats.org/drawingml/2006/main">
            <a:off x="762000" y="0"/>
            <a:ext cx="0" cy="456062"/>
          </a:xfrm>
          <a:prstGeom xmlns:a="http://schemas.openxmlformats.org/drawingml/2006/main" prst="line">
            <a:avLst/>
          </a:prstGeom>
          <a:ln xmlns:a="http://schemas.openxmlformats.org/drawingml/2006/main" w="76200"/>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7" name="Straight Arrow Connector 16"/>
          <cdr:cNvCxnSpPr/>
        </cdr:nvCxnSpPr>
        <cdr:spPr>
          <a:xfrm xmlns:a="http://schemas.openxmlformats.org/drawingml/2006/main" flipH="1">
            <a:off x="0" y="200003"/>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8" name="TextBox 24"/>
          <cdr:cNvSpPr txBox="1"/>
        </cdr:nvSpPr>
        <cdr:spPr>
          <a:xfrm xmlns:a="http://schemas.openxmlformats.org/drawingml/2006/main">
            <a:off x="243840" y="109176"/>
            <a:ext cx="376695" cy="205313"/>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9" name="Straight Arrow Connector 18"/>
          <cdr:cNvCxnSpPr/>
        </cdr:nvCxnSpPr>
        <cdr:spPr>
          <a:xfrm xmlns:a="http://schemas.openxmlformats.org/drawingml/2006/main">
            <a:off x="762000" y="200003"/>
            <a:ext cx="762000" cy="0"/>
          </a:xfrm>
          <a:prstGeom xmlns:a="http://schemas.openxmlformats.org/drawingml/2006/main" prst="straightConnector1">
            <a:avLst/>
          </a:prstGeom>
          <a:ln xmlns:a="http://schemas.openxmlformats.org/drawingml/2006/main" w="5715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0" name="TextBox 26"/>
          <cdr:cNvSpPr txBox="1"/>
        </cdr:nvSpPr>
        <cdr:spPr>
          <a:xfrm xmlns:a="http://schemas.openxmlformats.org/drawingml/2006/main">
            <a:off x="902899" y="107900"/>
            <a:ext cx="359147" cy="205313"/>
          </a:xfrm>
          <a:prstGeom xmlns:a="http://schemas.openxmlformats.org/drawingml/2006/main" prst="rect">
            <a:avLst/>
          </a:prstGeom>
          <a:solidFill xmlns:a="http://schemas.openxmlformats.org/drawingml/2006/main">
            <a:schemeClr val="accent1"/>
          </a:solidFill>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0.09413</cdr:x>
      <cdr:y>0.3023</cdr:y>
    </cdr:from>
    <cdr:to>
      <cdr:x>0.62228</cdr:x>
      <cdr:y>0.33915</cdr:y>
    </cdr:to>
    <cdr:sp macro="" textlink="">
      <cdr:nvSpPr>
        <cdr:cNvPr id="21" name="TextBox 1"/>
        <cdr:cNvSpPr txBox="1"/>
      </cdr:nvSpPr>
      <cdr:spPr>
        <a:xfrm xmlns:a="http://schemas.openxmlformats.org/drawingml/2006/main">
          <a:off x="850900" y="2041525"/>
          <a:ext cx="4774064" cy="248851"/>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rgbClr val="FF0000"/>
              </a:solidFill>
              <a:effectLst/>
              <a:latin typeface="+mn-lt"/>
              <a:ea typeface="+mn-ea"/>
              <a:cs typeface="+mn-cs"/>
            </a:rPr>
            <a:t>Numerical</a:t>
          </a:r>
          <a:r>
            <a:rPr lang="en-US" sz="1000" b="1" baseline="0">
              <a:solidFill>
                <a:srgbClr val="FF0000"/>
              </a:solidFill>
              <a:effectLst/>
              <a:latin typeface="+mn-lt"/>
              <a:ea typeface="+mn-ea"/>
              <a:cs typeface="+mn-cs"/>
            </a:rPr>
            <a:t> values correspond to the outage details found in the MOF Outage Data tab.</a:t>
          </a:r>
          <a:endParaRPr lang="en-US" sz="1000">
            <a:solidFill>
              <a:srgbClr val="FF0000"/>
            </a:solidFill>
            <a:effectLst/>
          </a:endParaRPr>
        </a:p>
      </cdr:txBody>
    </cdr:sp>
  </cdr:relSizeAnchor>
  <cdr:relSizeAnchor xmlns:cdr="http://schemas.openxmlformats.org/drawingml/2006/chartDrawing">
    <cdr:from>
      <cdr:x>0.62586</cdr:x>
      <cdr:y>0.24744</cdr:y>
    </cdr:from>
    <cdr:to>
      <cdr:x>0.9051</cdr:x>
      <cdr:y>0.33064</cdr:y>
    </cdr:to>
    <cdr:sp macro="" textlink="">
      <cdr:nvSpPr>
        <cdr:cNvPr id="22" name="TextBox 1"/>
        <cdr:cNvSpPr txBox="1"/>
      </cdr:nvSpPr>
      <cdr:spPr>
        <a:xfrm xmlns:a="http://schemas.openxmlformats.org/drawingml/2006/main">
          <a:off x="5650312" y="1668224"/>
          <a:ext cx="2520991" cy="56093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ysClr val="windowText" lastClr="000000"/>
              </a:solidFill>
              <a:effectLst/>
              <a:latin typeface="+mn-lt"/>
              <a:ea typeface="+mn-ea"/>
              <a:cs typeface="+mn-cs"/>
            </a:rPr>
            <a:t>Includes known and planned outages</a:t>
          </a:r>
          <a:r>
            <a:rPr lang="en-US" sz="1000" b="1" baseline="0">
              <a:solidFill>
                <a:sysClr val="windowText" lastClr="000000"/>
              </a:solidFill>
              <a:effectLst/>
              <a:latin typeface="+mn-lt"/>
              <a:ea typeface="+mn-ea"/>
              <a:cs typeface="+mn-cs"/>
            </a:rPr>
            <a:t> at the time of publication.  Additional outages will be added when information is available.</a:t>
          </a:r>
          <a:endParaRPr lang="en-US" sz="1000">
            <a:solidFill>
              <a:sysClr val="windowText" lastClr="000000"/>
            </a:solidFill>
            <a:effectLst/>
          </a:endParaRPr>
        </a:p>
      </cdr:txBody>
    </cdr:sp>
  </cdr:relSizeAnchor>
  <cdr:relSizeAnchor xmlns:cdr="http://schemas.openxmlformats.org/drawingml/2006/chartDrawing">
    <cdr:from>
      <cdr:x>0.08887</cdr:x>
      <cdr:y>0.79314</cdr:y>
    </cdr:from>
    <cdr:to>
      <cdr:x>0.47805</cdr:x>
      <cdr:y>0.88332</cdr:y>
    </cdr:to>
    <cdr:sp macro="" textlink="">
      <cdr:nvSpPr>
        <cdr:cNvPr id="23" name="TextBox 1"/>
        <cdr:cNvSpPr txBox="1"/>
      </cdr:nvSpPr>
      <cdr:spPr>
        <a:xfrm xmlns:a="http://schemas.openxmlformats.org/drawingml/2006/main">
          <a:off x="803275" y="5356225"/>
          <a:ext cx="3517951" cy="609013"/>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t>Capability Assumptions</a:t>
          </a:r>
          <a:r>
            <a:rPr lang="en-US" sz="1100"/>
            <a:t>:</a:t>
          </a:r>
        </a:p>
        <a:p xmlns:a="http://schemas.openxmlformats.org/drawingml/2006/main">
          <a:endParaRPr lang="en-US" sz="1100"/>
        </a:p>
        <a:p xmlns:a="http://schemas.openxmlformats.org/drawingml/2006/main">
          <a:r>
            <a:rPr lang="en-US" sz="1100" b="1" baseline="0">
              <a:effectLst/>
              <a:latin typeface="+mn-lt"/>
              <a:ea typeface="+mn-ea"/>
              <a:cs typeface="+mn-cs"/>
            </a:rPr>
            <a:t>Energy rate calculated using heating value of 38.5 MJ/m</a:t>
          </a:r>
          <a:r>
            <a:rPr lang="en-US" sz="1100" b="1" baseline="30000">
              <a:effectLst/>
              <a:latin typeface="+mn-lt"/>
              <a:ea typeface="+mn-ea"/>
              <a:cs typeface="+mn-cs"/>
            </a:rPr>
            <a:t>3</a:t>
          </a:r>
          <a:r>
            <a:rPr lang="en-US" sz="1100" b="1" baseline="0">
              <a:effectLst/>
              <a:latin typeface="+mn-lt"/>
              <a:ea typeface="+mn-ea"/>
              <a:cs typeface="+mn-cs"/>
            </a:rPr>
            <a:t>.</a:t>
          </a:r>
          <a:endParaRPr lang="en-US" sz="1100" b="1"/>
        </a:p>
      </cdr:txBody>
    </cdr:sp>
  </cdr:relSizeAnchor>
  <cdr:relSizeAnchor xmlns:cdr="http://schemas.openxmlformats.org/drawingml/2006/chartDrawing">
    <cdr:from>
      <cdr:x>0.72214</cdr:x>
      <cdr:y>0.338</cdr:y>
    </cdr:from>
    <cdr:to>
      <cdr:x>0.74002</cdr:x>
      <cdr:y>0.36628</cdr:y>
    </cdr:to>
    <cdr:sp macro="" textlink="">
      <cdr:nvSpPr>
        <cdr:cNvPr id="24" name="TextBox 1"/>
        <cdr:cNvSpPr txBox="1"/>
      </cdr:nvSpPr>
      <cdr:spPr>
        <a:xfrm xmlns:a="http://schemas.openxmlformats.org/drawingml/2006/main">
          <a:off x="6519511" y="2278811"/>
          <a:ext cx="161454" cy="190693"/>
        </a:xfrm>
        <a:prstGeom xmlns:a="http://schemas.openxmlformats.org/drawingml/2006/main" prst="rect">
          <a:avLst/>
        </a:prstGeom>
      </cdr:spPr>
      <cdr:txBody>
        <a:bodyPr xmlns:a="http://schemas.openxmlformats.org/drawingml/2006/main" wrap="non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16</a:t>
          </a:r>
        </a:p>
      </cdr:txBody>
    </cdr:sp>
  </cdr:relSizeAnchor>
  <cdr:relSizeAnchor xmlns:cdr="http://schemas.openxmlformats.org/drawingml/2006/chartDrawing">
    <cdr:from>
      <cdr:x>0.80287</cdr:x>
      <cdr:y>0.33784</cdr:y>
    </cdr:from>
    <cdr:to>
      <cdr:x>0.8211</cdr:x>
      <cdr:y>0.36612</cdr:y>
    </cdr:to>
    <cdr:sp macro="" textlink="">
      <cdr:nvSpPr>
        <cdr:cNvPr id="25" name="TextBox 1"/>
        <cdr:cNvSpPr txBox="1"/>
      </cdr:nvSpPr>
      <cdr:spPr>
        <a:xfrm xmlns:a="http://schemas.openxmlformats.org/drawingml/2006/main">
          <a:off x="7248386" y="2277717"/>
          <a:ext cx="164548" cy="190693"/>
        </a:xfrm>
        <a:prstGeom xmlns:a="http://schemas.openxmlformats.org/drawingml/2006/main" prst="rect">
          <a:avLst/>
        </a:prstGeom>
      </cdr:spPr>
      <cdr:txBody>
        <a:bodyPr xmlns:a="http://schemas.openxmlformats.org/drawingml/2006/main" wrap="square" lIns="9144" tIns="9144" rIns="9144"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23</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len_mohan\Desktop\Copy%20of%20August-final-2015_AAmarkup%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perations_Planning_Alberta_BC\Forecasts\2015\June\June%20MOF%20Po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ff_stoffregen\AppData\Local\Microsoft\Windows\Temporary%20Internet%20Files\Content.Outlook\99FVLKHU\LIEG%20KIRB%20COLD%20Delivery%20Contracts%20EVERGREEN%20PROFILE%205%20Aug%202014%20759am.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EPTS/FCVOL1/Operations_Planning_Alberta_BC/Forecasts/2015_BORD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ahim_ruda\AppData\Local\Microsoft\Windows\Temporary%20Internet%20Files\Content.Outlook\06O3YLJS\Copy%20of%20For%20Kailee%20-%20up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DISCLAIMER"/>
      <sheetName val="Update"/>
      <sheetName val="Long Term BORDER"/>
      <sheetName val="NGTL MAP"/>
      <sheetName val="JAMES"/>
      <sheetName val="OSDA"/>
      <sheetName val="EGAT"/>
      <sheetName val="ALTBC"/>
      <sheetName val="KINGT"/>
      <sheetName val="KINGT (PROM)"/>
      <sheetName val="Outage Data"/>
      <sheetName val="Sheet2"/>
      <sheetName val="Sheet3"/>
      <sheetName val="Sheet4"/>
      <sheetName val="Sheet5"/>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GTL MAP"/>
      <sheetName val="Update"/>
      <sheetName val="Long Term BORDER"/>
      <sheetName val="JAMES"/>
      <sheetName val="EGAT"/>
      <sheetName val="ALTBC"/>
      <sheetName val="KINGT"/>
      <sheetName val="OSDA"/>
      <sheetName val="KINGT (PROM)"/>
      <sheetName val="Outage Data"/>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sheetName val="NGTL MAP"/>
      <sheetName val="Long Term BORDER"/>
      <sheetName val="EGAT"/>
      <sheetName val="EGAT (2)"/>
      <sheetName val="ALTBC"/>
      <sheetName val="ALTBC (2)"/>
      <sheetName val="KINGT"/>
      <sheetName val="JAMES"/>
      <sheetName val="OSDA"/>
      <sheetName val="KINGT (PROM)"/>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sheetName val="NGTL MAP"/>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ranscanada.com/customerexpress/docs/fh_system_maps/AB_System_Map_2015_Segments_Rev16.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Normal="100" workbookViewId="0">
      <selection activeCell="B7" sqref="B7:O18"/>
    </sheetView>
  </sheetViews>
  <sheetFormatPr defaultColWidth="7.6640625" defaultRowHeight="12.75" x14ac:dyDescent="0.2"/>
  <cols>
    <col min="1" max="16384" width="7.6640625" style="101"/>
  </cols>
  <sheetData/>
  <printOptions gridLinesSet="0"/>
  <pageMargins left="0.75" right="0.75" top="1" bottom="1" header="0.5" footer="0.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workbookViewId="0">
      <selection activeCell="B41" sqref="B41"/>
    </sheetView>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4"/>
  <sheetViews>
    <sheetView showGridLines="0" tabSelected="1" topLeftCell="A2" zoomScaleNormal="100" workbookViewId="0">
      <selection activeCell="B7" sqref="B7:O18"/>
    </sheetView>
  </sheetViews>
  <sheetFormatPr defaultColWidth="8.83203125" defaultRowHeight="12.75" x14ac:dyDescent="0.2"/>
  <cols>
    <col min="1" max="1" width="12.6640625" style="119" customWidth="1"/>
    <col min="2" max="15" width="8.83203125" style="119"/>
    <col min="16" max="16" width="12.6640625" style="119" customWidth="1"/>
    <col min="17" max="16384" width="8.83203125" style="119"/>
  </cols>
  <sheetData>
    <row r="3" spans="2:19" ht="21" x14ac:dyDescent="0.35">
      <c r="D3" s="121"/>
    </row>
    <row r="6" spans="2:19" ht="21" customHeight="1" x14ac:dyDescent="0.2"/>
    <row r="7" spans="2:19" ht="21" customHeight="1" x14ac:dyDescent="0.2">
      <c r="B7" s="185" t="s">
        <v>295</v>
      </c>
      <c r="C7" s="185"/>
      <c r="D7" s="185"/>
      <c r="E7" s="185"/>
      <c r="F7" s="185"/>
      <c r="G7" s="185"/>
      <c r="H7" s="185"/>
      <c r="I7" s="185"/>
      <c r="J7" s="185"/>
      <c r="K7" s="185"/>
      <c r="L7" s="185"/>
      <c r="M7" s="185"/>
      <c r="N7" s="185"/>
      <c r="O7" s="185"/>
      <c r="P7" s="186"/>
    </row>
    <row r="8" spans="2:19" ht="21" customHeight="1" x14ac:dyDescent="0.2">
      <c r="B8" s="185"/>
      <c r="C8" s="185"/>
      <c r="D8" s="185"/>
      <c r="E8" s="185"/>
      <c r="F8" s="185"/>
      <c r="G8" s="185"/>
      <c r="H8" s="185"/>
      <c r="I8" s="185"/>
      <c r="J8" s="185"/>
      <c r="K8" s="185"/>
      <c r="L8" s="185"/>
      <c r="M8" s="185"/>
      <c r="N8" s="185"/>
      <c r="O8" s="185"/>
      <c r="P8" s="186"/>
    </row>
    <row r="9" spans="2:19" ht="12.75" customHeight="1" x14ac:dyDescent="0.2">
      <c r="B9" s="185"/>
      <c r="C9" s="185"/>
      <c r="D9" s="185"/>
      <c r="E9" s="185"/>
      <c r="F9" s="185"/>
      <c r="G9" s="185"/>
      <c r="H9" s="185"/>
      <c r="I9" s="185"/>
      <c r="J9" s="185"/>
      <c r="K9" s="185"/>
      <c r="L9" s="185"/>
      <c r="M9" s="185"/>
      <c r="N9" s="185"/>
      <c r="O9" s="185"/>
      <c r="P9" s="186"/>
      <c r="S9" s="122"/>
    </row>
    <row r="10" spans="2:19" ht="21" customHeight="1" x14ac:dyDescent="0.2">
      <c r="B10" s="185"/>
      <c r="C10" s="185"/>
      <c r="D10" s="185"/>
      <c r="E10" s="185"/>
      <c r="F10" s="185"/>
      <c r="G10" s="185"/>
      <c r="H10" s="185"/>
      <c r="I10" s="185"/>
      <c r="J10" s="185"/>
      <c r="K10" s="185"/>
      <c r="L10" s="185"/>
      <c r="M10" s="185"/>
      <c r="N10" s="185"/>
      <c r="O10" s="185"/>
      <c r="P10" s="186"/>
      <c r="Q10" s="122"/>
      <c r="R10" s="122"/>
      <c r="S10" s="122"/>
    </row>
    <row r="11" spans="2:19" ht="21" customHeight="1" x14ac:dyDescent="0.2">
      <c r="B11" s="185"/>
      <c r="C11" s="185"/>
      <c r="D11" s="185"/>
      <c r="E11" s="185"/>
      <c r="F11" s="185"/>
      <c r="G11" s="185"/>
      <c r="H11" s="185"/>
      <c r="I11" s="185"/>
      <c r="J11" s="185"/>
      <c r="K11" s="185"/>
      <c r="L11" s="185"/>
      <c r="M11" s="185"/>
      <c r="N11" s="185"/>
      <c r="O11" s="185"/>
      <c r="P11" s="186"/>
      <c r="Q11" s="122"/>
      <c r="R11" s="122"/>
    </row>
    <row r="12" spans="2:19" ht="21" customHeight="1" x14ac:dyDescent="0.2">
      <c r="B12" s="185"/>
      <c r="C12" s="185"/>
      <c r="D12" s="185"/>
      <c r="E12" s="185"/>
      <c r="F12" s="185"/>
      <c r="G12" s="185"/>
      <c r="H12" s="185"/>
      <c r="I12" s="185"/>
      <c r="J12" s="185"/>
      <c r="K12" s="185"/>
      <c r="L12" s="185"/>
      <c r="M12" s="185"/>
      <c r="N12" s="185"/>
      <c r="O12" s="185"/>
      <c r="P12" s="186"/>
    </row>
    <row r="13" spans="2:19" ht="21" customHeight="1" x14ac:dyDescent="0.2">
      <c r="B13" s="185"/>
      <c r="C13" s="185"/>
      <c r="D13" s="185"/>
      <c r="E13" s="185"/>
      <c r="F13" s="185"/>
      <c r="G13" s="185"/>
      <c r="H13" s="185"/>
      <c r="I13" s="185"/>
      <c r="J13" s="185"/>
      <c r="K13" s="185"/>
      <c r="L13" s="185"/>
      <c r="M13" s="185"/>
      <c r="N13" s="185"/>
      <c r="O13" s="185"/>
      <c r="P13" s="186"/>
    </row>
    <row r="14" spans="2:19" ht="15.75" customHeight="1" x14ac:dyDescent="0.2">
      <c r="B14" s="185"/>
      <c r="C14" s="185"/>
      <c r="D14" s="185"/>
      <c r="E14" s="185"/>
      <c r="F14" s="185"/>
      <c r="G14" s="185"/>
      <c r="H14" s="185"/>
      <c r="I14" s="185"/>
      <c r="J14" s="185"/>
      <c r="K14" s="185"/>
      <c r="L14" s="185"/>
      <c r="M14" s="185"/>
      <c r="N14" s="185"/>
      <c r="O14" s="185"/>
      <c r="P14" s="186"/>
    </row>
    <row r="15" spans="2:19" ht="15.75" customHeight="1" x14ac:dyDescent="0.2">
      <c r="B15" s="185"/>
      <c r="C15" s="185"/>
      <c r="D15" s="185"/>
      <c r="E15" s="185"/>
      <c r="F15" s="185"/>
      <c r="G15" s="185"/>
      <c r="H15" s="185"/>
      <c r="I15" s="185"/>
      <c r="J15" s="185"/>
      <c r="K15" s="185"/>
      <c r="L15" s="185"/>
      <c r="M15" s="185"/>
      <c r="N15" s="185"/>
      <c r="O15" s="185"/>
      <c r="P15" s="186"/>
    </row>
    <row r="16" spans="2:19" ht="21" customHeight="1" x14ac:dyDescent="0.2">
      <c r="B16" s="185"/>
      <c r="C16" s="185"/>
      <c r="D16" s="185"/>
      <c r="E16" s="185"/>
      <c r="F16" s="185"/>
      <c r="G16" s="185"/>
      <c r="H16" s="185"/>
      <c r="I16" s="185"/>
      <c r="J16" s="185"/>
      <c r="K16" s="185"/>
      <c r="L16" s="185"/>
      <c r="M16" s="185"/>
      <c r="N16" s="185"/>
      <c r="O16" s="185"/>
      <c r="P16" s="186"/>
    </row>
    <row r="17" spans="2:16" ht="21" customHeight="1" x14ac:dyDescent="0.2">
      <c r="B17" s="185"/>
      <c r="C17" s="185"/>
      <c r="D17" s="185"/>
      <c r="E17" s="185"/>
      <c r="F17" s="185"/>
      <c r="G17" s="185"/>
      <c r="H17" s="185"/>
      <c r="I17" s="185"/>
      <c r="J17" s="185"/>
      <c r="K17" s="185"/>
      <c r="L17" s="185"/>
      <c r="M17" s="185"/>
      <c r="N17" s="185"/>
      <c r="O17" s="185"/>
      <c r="P17" s="186"/>
    </row>
    <row r="18" spans="2:16" ht="21" customHeight="1" x14ac:dyDescent="0.2">
      <c r="B18" s="185"/>
      <c r="C18" s="185"/>
      <c r="D18" s="185"/>
      <c r="E18" s="185"/>
      <c r="F18" s="185"/>
      <c r="G18" s="185"/>
      <c r="H18" s="185"/>
      <c r="I18" s="185"/>
      <c r="J18" s="185"/>
      <c r="K18" s="185"/>
      <c r="L18" s="185"/>
      <c r="M18" s="185"/>
      <c r="N18" s="185"/>
      <c r="O18" s="185"/>
      <c r="P18" s="186"/>
    </row>
    <row r="19" spans="2:16" ht="15" customHeight="1" x14ac:dyDescent="0.2">
      <c r="B19" s="186"/>
      <c r="C19" s="186"/>
      <c r="D19" s="186"/>
      <c r="E19" s="186"/>
      <c r="F19" s="186"/>
      <c r="G19" s="186"/>
      <c r="H19" s="186"/>
      <c r="I19" s="186"/>
      <c r="J19" s="186"/>
      <c r="K19" s="186"/>
      <c r="L19" s="186"/>
      <c r="M19" s="186"/>
      <c r="N19" s="186"/>
      <c r="O19" s="186"/>
      <c r="P19" s="186"/>
    </row>
    <row r="20" spans="2:16" ht="15" customHeight="1" x14ac:dyDescent="0.2">
      <c r="B20" s="186"/>
      <c r="C20" s="186"/>
      <c r="D20" s="186"/>
      <c r="E20" s="186"/>
      <c r="F20" s="186"/>
      <c r="G20" s="186"/>
      <c r="H20" s="186"/>
      <c r="I20" s="186"/>
      <c r="J20" s="186"/>
      <c r="K20" s="186"/>
      <c r="L20" s="186"/>
      <c r="M20" s="186"/>
      <c r="N20" s="186"/>
      <c r="O20" s="186"/>
      <c r="P20" s="186"/>
    </row>
    <row r="21" spans="2:16" ht="12.75" customHeight="1" x14ac:dyDescent="0.2">
      <c r="B21" s="186"/>
      <c r="C21" s="186"/>
      <c r="D21" s="186"/>
      <c r="E21" s="186"/>
      <c r="F21" s="186"/>
      <c r="G21" s="186"/>
      <c r="H21" s="186"/>
      <c r="I21" s="186"/>
      <c r="J21" s="186"/>
      <c r="K21" s="186"/>
      <c r="L21" s="186"/>
      <c r="M21" s="186"/>
      <c r="N21" s="186"/>
      <c r="O21" s="186"/>
      <c r="P21" s="186"/>
    </row>
    <row r="22" spans="2:16" ht="12.75" customHeight="1" x14ac:dyDescent="0.2">
      <c r="B22" s="186"/>
      <c r="C22" s="186"/>
      <c r="D22" s="186"/>
      <c r="E22" s="186"/>
      <c r="F22" s="186"/>
      <c r="G22" s="186"/>
      <c r="H22" s="186"/>
      <c r="I22" s="186"/>
      <c r="J22" s="186"/>
      <c r="K22" s="186"/>
      <c r="L22" s="186"/>
      <c r="M22" s="186"/>
      <c r="N22" s="186"/>
      <c r="O22" s="186"/>
      <c r="P22" s="186"/>
    </row>
    <row r="23" spans="2:16" ht="12.75" customHeight="1" x14ac:dyDescent="0.2">
      <c r="B23" s="186"/>
      <c r="C23" s="186"/>
      <c r="D23" s="186"/>
      <c r="E23" s="186"/>
      <c r="F23" s="186"/>
      <c r="G23" s="186"/>
      <c r="H23" s="186"/>
      <c r="I23" s="186"/>
      <c r="J23" s="186"/>
      <c r="K23" s="186"/>
      <c r="L23" s="186"/>
      <c r="M23" s="186"/>
      <c r="N23" s="186"/>
      <c r="O23" s="186"/>
      <c r="P23" s="186"/>
    </row>
    <row r="24" spans="2:16" ht="12.75" customHeight="1" x14ac:dyDescent="0.2">
      <c r="B24" s="186"/>
      <c r="C24" s="186"/>
      <c r="D24" s="186"/>
      <c r="E24" s="186"/>
      <c r="F24" s="186"/>
      <c r="G24" s="186"/>
      <c r="H24" s="186"/>
      <c r="I24" s="186"/>
      <c r="J24" s="186"/>
      <c r="K24" s="186"/>
      <c r="L24" s="186"/>
      <c r="M24" s="186"/>
      <c r="N24" s="186"/>
      <c r="O24" s="186"/>
      <c r="P24" s="186"/>
    </row>
  </sheetData>
  <mergeCells count="1">
    <mergeCell ref="B7:O18"/>
  </mergeCells>
  <printOptions horizontalCentered="1"/>
  <pageMargins left="0.2" right="0.2" top="1" bottom="1" header="0.5" footer="0.5"/>
  <pageSetup fitToHeight="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B50"/>
  <sheetViews>
    <sheetView showGridLines="0" tabSelected="1" zoomScaleNormal="100" workbookViewId="0">
      <selection activeCell="B7" sqref="B7:O18"/>
    </sheetView>
  </sheetViews>
  <sheetFormatPr defaultColWidth="8.83203125" defaultRowHeight="12.75" x14ac:dyDescent="0.2"/>
  <cols>
    <col min="1" max="16384" width="8.83203125" style="101"/>
  </cols>
  <sheetData>
    <row r="39" spans="1:1" ht="23.25" x14ac:dyDescent="0.2">
      <c r="A39" s="102" t="s">
        <v>76</v>
      </c>
    </row>
    <row r="41" spans="1:1" ht="15" x14ac:dyDescent="0.2">
      <c r="A41" s="103" t="s">
        <v>77</v>
      </c>
    </row>
    <row r="50" spans="2:2" x14ac:dyDescent="0.2">
      <c r="B50" s="104"/>
    </row>
  </sheetData>
  <hyperlinks>
    <hyperlink ref="A41" r:id="rId1"/>
  </hyperlinks>
  <printOptions gridLinesSet="0"/>
  <pageMargins left="0.3" right="0.23" top="0.47" bottom="0.5" header="0.26" footer="0.28000000000000003"/>
  <pageSetup orientation="landscape" horizontalDpi="300" verticalDpi="300" r:id="rId2"/>
  <headerFooter alignWithMargins="0">
    <oddHeader>&amp;A</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E672"/>
  <sheetViews>
    <sheetView zoomScale="115" zoomScaleNormal="115" workbookViewId="0">
      <pane xSplit="1" ySplit="3" topLeftCell="W505" activePane="bottomRight" state="frozen"/>
      <selection pane="topRight" activeCell="B1" sqref="B1"/>
      <selection pane="bottomLeft" activeCell="A4" sqref="A4"/>
      <selection pane="bottomRight" activeCell="AC648" sqref="AC648"/>
    </sheetView>
  </sheetViews>
  <sheetFormatPr defaultColWidth="9.33203125" defaultRowHeight="10.15" customHeight="1" x14ac:dyDescent="0.2"/>
  <cols>
    <col min="1" max="1" width="12.1640625" style="24" customWidth="1"/>
    <col min="2" max="2" width="12" style="24" customWidth="1"/>
    <col min="3" max="3" width="9" style="22" customWidth="1"/>
    <col min="4" max="4" width="10.83203125" style="17" customWidth="1"/>
    <col min="5" max="5" width="10.83203125" style="32" customWidth="1"/>
    <col min="6" max="7" width="12" style="5" customWidth="1"/>
    <col min="8" max="8" width="11.6640625" style="34" customWidth="1"/>
    <col min="9" max="10" width="8.83203125" style="6" customWidth="1"/>
    <col min="11" max="11" width="20.6640625" style="7" customWidth="1"/>
    <col min="12" max="14" width="14" style="2" customWidth="1"/>
    <col min="15" max="15" width="10.83203125" style="3" customWidth="1"/>
    <col min="16" max="16" width="10.83203125" style="35" customWidth="1"/>
    <col min="17" max="17" width="9.6640625" style="2" customWidth="1"/>
    <col min="18" max="18" width="10.83203125" style="3" customWidth="1"/>
    <col min="19" max="19" width="8.83203125" style="26" customWidth="1"/>
    <col min="20" max="20" width="23.1640625" style="4" customWidth="1"/>
    <col min="21" max="23" width="9.6640625" style="120" customWidth="1"/>
    <col min="24" max="24" width="10.5" style="120" customWidth="1"/>
    <col min="25" max="25" width="86.5" style="108" customWidth="1"/>
    <col min="26" max="27" width="9.6640625" style="91" customWidth="1"/>
    <col min="28" max="30" width="10.5" style="91" customWidth="1"/>
    <col min="31" max="31" width="37.33203125" style="92" bestFit="1" customWidth="1"/>
    <col min="32" max="33" width="15.1640625" style="27" customWidth="1"/>
    <col min="34" max="34" width="11" style="78" customWidth="1"/>
    <col min="35" max="35" width="9.5" style="27" customWidth="1"/>
    <col min="36" max="36" width="11.83203125" style="27" customWidth="1"/>
    <col min="37" max="37" width="7.5" style="27" customWidth="1"/>
    <col min="38" max="38" width="19.5" style="27" customWidth="1"/>
    <col min="39" max="39" width="15" style="27" customWidth="1"/>
    <col min="40" max="40" width="15.83203125" style="14" customWidth="1"/>
    <col min="41" max="41" width="15" style="14" customWidth="1"/>
    <col min="42" max="42" width="14.5" style="14" customWidth="1"/>
    <col min="43" max="43" width="12.1640625" style="107" customWidth="1"/>
    <col min="44" max="44" width="11.33203125" style="1" customWidth="1"/>
    <col min="45" max="45" width="11.6640625" style="1" customWidth="1"/>
    <col min="46" max="47" width="8.83203125" style="8" customWidth="1"/>
    <col min="48" max="49" width="8.83203125" style="50" customWidth="1"/>
    <col min="50" max="51" width="8.1640625" style="50" customWidth="1"/>
    <col min="52" max="52" width="9.5" style="50" customWidth="1"/>
    <col min="53" max="53" width="10" style="50" customWidth="1"/>
    <col min="54" max="54" width="10.5" style="50" customWidth="1"/>
    <col min="55" max="55" width="17" style="8" customWidth="1"/>
    <col min="56" max="56" width="16.1640625" style="8" customWidth="1"/>
    <col min="57" max="57" width="12.5" style="8" customWidth="1"/>
    <col min="58" max="16384" width="9.33203125" style="8"/>
  </cols>
  <sheetData>
    <row r="1" spans="1:57" s="18" customFormat="1" ht="10.15" customHeight="1" x14ac:dyDescent="0.2">
      <c r="A1" s="24"/>
      <c r="B1" s="24"/>
      <c r="C1" s="21"/>
      <c r="D1" s="36" t="s">
        <v>0</v>
      </c>
      <c r="E1" s="30" t="s">
        <v>1</v>
      </c>
      <c r="F1" s="29"/>
      <c r="G1" s="29"/>
      <c r="H1" s="66" t="s">
        <v>21</v>
      </c>
      <c r="I1" s="74" t="s">
        <v>39</v>
      </c>
      <c r="J1" s="74"/>
      <c r="K1" s="70">
        <v>38.5</v>
      </c>
      <c r="L1" s="39"/>
      <c r="M1" s="39"/>
      <c r="N1" s="142"/>
      <c r="O1" s="73" t="s">
        <v>11</v>
      </c>
      <c r="P1" s="40"/>
      <c r="Q1" s="57" t="s">
        <v>29</v>
      </c>
      <c r="R1" s="58">
        <v>86.3</v>
      </c>
      <c r="S1" s="40"/>
      <c r="T1" s="41"/>
      <c r="U1" s="118" t="s">
        <v>97</v>
      </c>
      <c r="V1" s="31">
        <v>35.299999999999997</v>
      </c>
      <c r="W1" s="31"/>
      <c r="X1" s="23"/>
      <c r="Y1" s="23"/>
      <c r="Z1" s="127" t="s">
        <v>52</v>
      </c>
      <c r="AA1" s="93"/>
      <c r="AB1" s="87"/>
      <c r="AC1" s="87">
        <v>1.411</v>
      </c>
      <c r="AD1" s="87">
        <v>39.5</v>
      </c>
      <c r="AE1" s="87"/>
      <c r="AF1" s="71" t="s">
        <v>41</v>
      </c>
      <c r="AG1" s="139"/>
      <c r="AH1" s="77"/>
      <c r="AI1" s="72"/>
      <c r="AJ1" s="72"/>
      <c r="AK1" s="72"/>
      <c r="AL1" s="72"/>
      <c r="AM1" s="28" t="s">
        <v>42</v>
      </c>
      <c r="AN1" s="28" t="s">
        <v>12</v>
      </c>
      <c r="AO1" s="15" t="s">
        <v>13</v>
      </c>
      <c r="AP1" s="68" t="s">
        <v>14</v>
      </c>
      <c r="AQ1" s="114" t="s">
        <v>92</v>
      </c>
      <c r="AR1" s="16" t="s">
        <v>15</v>
      </c>
      <c r="AS1" s="16" t="s">
        <v>15</v>
      </c>
      <c r="AT1" s="38"/>
      <c r="AU1" s="38"/>
      <c r="AV1" s="46"/>
      <c r="AW1" s="47" t="s">
        <v>30</v>
      </c>
      <c r="AX1" s="46"/>
      <c r="AY1" s="46"/>
      <c r="AZ1" s="48"/>
      <c r="BA1" s="48"/>
      <c r="BB1" s="46"/>
      <c r="BC1" s="62"/>
      <c r="BE1" s="64" t="s">
        <v>37</v>
      </c>
    </row>
    <row r="2" spans="1:57" s="19" customFormat="1" ht="10.5" customHeight="1" thickBot="1" x14ac:dyDescent="0.25">
      <c r="A2" s="24"/>
      <c r="B2" s="24"/>
      <c r="C2" s="21"/>
      <c r="D2" s="25" t="s">
        <v>18</v>
      </c>
      <c r="E2" s="25" t="s">
        <v>18</v>
      </c>
      <c r="F2" s="9" t="s">
        <v>18</v>
      </c>
      <c r="G2" s="9" t="s">
        <v>145</v>
      </c>
      <c r="H2" s="33" t="s">
        <v>17</v>
      </c>
      <c r="I2" s="74" t="s">
        <v>40</v>
      </c>
      <c r="J2" s="74"/>
      <c r="K2" s="69"/>
      <c r="L2" s="42" t="s">
        <v>7</v>
      </c>
      <c r="M2" s="42"/>
      <c r="N2" s="143" t="s">
        <v>145</v>
      </c>
      <c r="O2" s="43" t="s">
        <v>12</v>
      </c>
      <c r="P2" s="43" t="s">
        <v>12</v>
      </c>
      <c r="Q2" s="59" t="s">
        <v>27</v>
      </c>
      <c r="R2" s="60">
        <v>76.400000000000006</v>
      </c>
      <c r="S2" s="43" t="s">
        <v>2</v>
      </c>
      <c r="T2" s="44"/>
      <c r="U2" s="117" t="s">
        <v>3</v>
      </c>
      <c r="V2" s="132" t="s">
        <v>129</v>
      </c>
      <c r="W2" s="117" t="s">
        <v>17</v>
      </c>
      <c r="X2" s="117" t="s">
        <v>2</v>
      </c>
      <c r="Y2" s="12"/>
      <c r="Z2" s="129" t="s">
        <v>3</v>
      </c>
      <c r="AA2" s="88" t="s">
        <v>17</v>
      </c>
      <c r="AB2" s="88" t="s">
        <v>2</v>
      </c>
      <c r="AC2" s="88" t="s">
        <v>2</v>
      </c>
      <c r="AD2" s="88" t="s">
        <v>2</v>
      </c>
      <c r="AE2" s="89"/>
      <c r="AF2" s="65" t="s">
        <v>42</v>
      </c>
      <c r="AG2" s="65"/>
      <c r="AH2" s="51" t="s">
        <v>42</v>
      </c>
      <c r="AI2" s="51" t="s">
        <v>42</v>
      </c>
      <c r="AJ2" s="51" t="s">
        <v>2</v>
      </c>
      <c r="AK2" s="51"/>
      <c r="AL2" s="52"/>
      <c r="AM2" s="13" t="s">
        <v>16</v>
      </c>
      <c r="AN2" s="13" t="s">
        <v>16</v>
      </c>
      <c r="AO2" s="13" t="s">
        <v>16</v>
      </c>
      <c r="AP2" s="13" t="s">
        <v>16</v>
      </c>
      <c r="AQ2" s="113" t="s">
        <v>16</v>
      </c>
      <c r="AR2" s="13" t="s">
        <v>16</v>
      </c>
      <c r="AS2" s="9" t="s">
        <v>9</v>
      </c>
      <c r="AT2" s="9" t="s">
        <v>9</v>
      </c>
      <c r="AU2" s="9" t="s">
        <v>38</v>
      </c>
      <c r="AV2" s="48"/>
      <c r="AW2" s="49" t="s">
        <v>12</v>
      </c>
      <c r="AX2" s="48" t="s">
        <v>25</v>
      </c>
      <c r="AY2" s="48" t="s">
        <v>25</v>
      </c>
      <c r="AZ2" s="48" t="s">
        <v>9</v>
      </c>
      <c r="BA2" s="48" t="s">
        <v>9</v>
      </c>
      <c r="BB2" s="48"/>
      <c r="BC2" s="63" t="s">
        <v>33</v>
      </c>
      <c r="BD2" s="63" t="s">
        <v>33</v>
      </c>
      <c r="BE2" s="61" t="s">
        <v>33</v>
      </c>
    </row>
    <row r="3" spans="1:57" s="20" customFormat="1" ht="11.25" customHeight="1" thickBot="1" x14ac:dyDescent="0.25">
      <c r="A3" s="37" t="s">
        <v>10</v>
      </c>
      <c r="B3" s="37" t="s">
        <v>28</v>
      </c>
      <c r="C3" s="21" t="s">
        <v>23</v>
      </c>
      <c r="D3" s="10" t="s">
        <v>8</v>
      </c>
      <c r="E3" s="25" t="s">
        <v>8</v>
      </c>
      <c r="F3" s="9" t="s">
        <v>8</v>
      </c>
      <c r="G3" s="9"/>
      <c r="H3" s="33" t="s">
        <v>20</v>
      </c>
      <c r="I3" s="75">
        <v>38630</v>
      </c>
      <c r="J3" s="75"/>
      <c r="K3" s="69" t="s">
        <v>6</v>
      </c>
      <c r="L3" s="42" t="s">
        <v>43</v>
      </c>
      <c r="M3" s="42"/>
      <c r="N3" s="143"/>
      <c r="O3" s="43" t="s">
        <v>19</v>
      </c>
      <c r="P3" s="43" t="s">
        <v>22</v>
      </c>
      <c r="Q3" s="59" t="s">
        <v>27</v>
      </c>
      <c r="R3" s="60">
        <v>83.75</v>
      </c>
      <c r="S3" s="43" t="s">
        <v>4</v>
      </c>
      <c r="T3" s="45" t="s">
        <v>6</v>
      </c>
      <c r="U3" s="117" t="s">
        <v>5</v>
      </c>
      <c r="V3" s="117" t="s">
        <v>130</v>
      </c>
      <c r="W3" s="117" t="s">
        <v>5</v>
      </c>
      <c r="X3" s="117" t="s">
        <v>4</v>
      </c>
      <c r="Y3" s="11" t="s">
        <v>6</v>
      </c>
      <c r="Z3" s="129" t="s">
        <v>5</v>
      </c>
      <c r="AA3" s="88" t="s">
        <v>5</v>
      </c>
      <c r="AB3" s="88" t="s">
        <v>4</v>
      </c>
      <c r="AC3" s="88" t="s">
        <v>4</v>
      </c>
      <c r="AD3" s="88" t="s">
        <v>4</v>
      </c>
      <c r="AE3" s="90" t="s">
        <v>6</v>
      </c>
      <c r="AF3" s="76" t="s">
        <v>8</v>
      </c>
      <c r="AG3" s="76"/>
      <c r="AH3" s="51" t="s">
        <v>19</v>
      </c>
      <c r="AI3" s="51" t="s">
        <v>19</v>
      </c>
      <c r="AJ3" s="51" t="s">
        <v>4</v>
      </c>
      <c r="AK3" s="51"/>
      <c r="AL3" s="53" t="s">
        <v>6</v>
      </c>
      <c r="AM3" s="13" t="s">
        <v>5</v>
      </c>
      <c r="AN3" s="13" t="s">
        <v>5</v>
      </c>
      <c r="AO3" s="13" t="s">
        <v>5</v>
      </c>
      <c r="AP3" s="13" t="s">
        <v>5</v>
      </c>
      <c r="AQ3" s="113" t="s">
        <v>5</v>
      </c>
      <c r="AR3" s="13" t="s">
        <v>5</v>
      </c>
      <c r="AS3" s="9" t="s">
        <v>31</v>
      </c>
      <c r="AT3" s="9" t="s">
        <v>32</v>
      </c>
      <c r="AU3" s="9" t="s">
        <v>7</v>
      </c>
      <c r="AV3" s="48"/>
      <c r="AW3" s="48" t="s">
        <v>24</v>
      </c>
      <c r="AX3" s="48" t="s">
        <v>26</v>
      </c>
      <c r="AY3" s="48" t="s">
        <v>26</v>
      </c>
      <c r="AZ3" s="48" t="s">
        <v>31</v>
      </c>
      <c r="BA3" s="48" t="s">
        <v>32</v>
      </c>
      <c r="BB3" s="48"/>
      <c r="BC3" s="63" t="s">
        <v>34</v>
      </c>
      <c r="BD3" s="63" t="s">
        <v>35</v>
      </c>
      <c r="BE3" s="61" t="s">
        <v>36</v>
      </c>
    </row>
    <row r="4" spans="1:57" ht="10.15" customHeight="1" x14ac:dyDescent="0.2">
      <c r="A4" s="24">
        <v>41883</v>
      </c>
      <c r="B4" s="54">
        <f t="shared" ref="B4:B5" si="0">YEAR(A4)</f>
        <v>2014</v>
      </c>
      <c r="D4" s="81">
        <v>88.05</v>
      </c>
      <c r="E4" s="32">
        <v>22.83</v>
      </c>
      <c r="F4" s="34">
        <f>(D4+E4)*$K$1</f>
        <v>4268.88</v>
      </c>
      <c r="G4" s="34"/>
      <c r="I4" s="6">
        <f t="shared" ref="I4:I12" si="1">+J4*1000</f>
        <v>125000</v>
      </c>
      <c r="J4" s="6">
        <v>125</v>
      </c>
      <c r="L4" s="55">
        <v>59.36</v>
      </c>
      <c r="M4" s="80">
        <f>L4*$K$1</f>
        <v>2285.36</v>
      </c>
      <c r="N4" s="145"/>
      <c r="S4" s="26">
        <v>66</v>
      </c>
      <c r="X4" s="120">
        <v>213</v>
      </c>
      <c r="AB4" s="91">
        <v>57.472000000000001</v>
      </c>
      <c r="AC4" s="91">
        <v>57.472000000000001</v>
      </c>
      <c r="AF4" s="55">
        <v>47.41</v>
      </c>
      <c r="AG4" s="138">
        <f>AF4*$K$1</f>
        <v>1825.2849999999999</v>
      </c>
      <c r="AI4" s="85">
        <v>52.526796875000002</v>
      </c>
      <c r="AJ4" s="82">
        <v>59</v>
      </c>
      <c r="AK4" s="79">
        <v>70</v>
      </c>
      <c r="AM4" s="14">
        <v>45.6</v>
      </c>
      <c r="AN4" s="14">
        <v>48</v>
      </c>
      <c r="AO4" s="14">
        <v>87.5</v>
      </c>
      <c r="AP4" s="14">
        <v>35.200000000000003</v>
      </c>
      <c r="AQ4" s="109">
        <v>30.3</v>
      </c>
      <c r="AR4" s="14">
        <f>AO4+AP4+AQ4</f>
        <v>153</v>
      </c>
      <c r="AW4" s="67">
        <v>1881</v>
      </c>
    </row>
    <row r="5" spans="1:57" ht="10.15" customHeight="1" x14ac:dyDescent="0.2">
      <c r="A5" s="24">
        <v>41884</v>
      </c>
      <c r="B5" s="54">
        <f t="shared" si="0"/>
        <v>2014</v>
      </c>
      <c r="D5" s="81">
        <v>88.05</v>
      </c>
      <c r="E5" s="32">
        <v>22.83</v>
      </c>
      <c r="F5" s="34">
        <f t="shared" ref="F5:F68" si="2">(D5+E5)*$K$1</f>
        <v>4268.88</v>
      </c>
      <c r="G5" s="34"/>
      <c r="I5" s="6">
        <f t="shared" si="1"/>
        <v>125000</v>
      </c>
      <c r="J5" s="6">
        <v>125</v>
      </c>
      <c r="L5" s="55">
        <v>59.36</v>
      </c>
      <c r="M5" s="80">
        <f t="shared" ref="M5:M68" si="3">L5*$K$1</f>
        <v>2285.36</v>
      </c>
      <c r="N5" s="145"/>
      <c r="S5" s="26">
        <v>66</v>
      </c>
      <c r="X5" s="120">
        <v>213</v>
      </c>
      <c r="AB5" s="91">
        <v>57.472000000000001</v>
      </c>
      <c r="AC5" s="91">
        <v>57.472000000000001</v>
      </c>
      <c r="AF5" s="55">
        <v>47.41</v>
      </c>
      <c r="AG5" s="138">
        <f t="shared" ref="AG5:AG68" si="4">AF5*$K$1</f>
        <v>1825.2849999999999</v>
      </c>
      <c r="AI5" s="85">
        <v>51.916593749999997</v>
      </c>
      <c r="AJ5" s="82">
        <v>59</v>
      </c>
      <c r="AK5" s="79">
        <v>70</v>
      </c>
      <c r="AM5" s="14">
        <v>45.9</v>
      </c>
      <c r="AN5" s="14">
        <v>47.8</v>
      </c>
      <c r="AO5" s="14">
        <v>87.1</v>
      </c>
      <c r="AP5" s="14">
        <v>36.200000000000003</v>
      </c>
      <c r="AQ5" s="109">
        <v>31.2</v>
      </c>
      <c r="AR5" s="115">
        <f t="shared" ref="AR5:AR68" si="5">AO5+AP5+AQ5</f>
        <v>154.5</v>
      </c>
      <c r="AW5" s="67">
        <v>1881</v>
      </c>
    </row>
    <row r="6" spans="1:57" ht="10.15" customHeight="1" x14ac:dyDescent="0.2">
      <c r="A6" s="24">
        <v>41885</v>
      </c>
      <c r="B6" s="54">
        <f t="shared" ref="B6:B69" si="6">YEAR(A6)</f>
        <v>2014</v>
      </c>
      <c r="D6" s="81">
        <v>88.05</v>
      </c>
      <c r="E6" s="32">
        <v>22.83</v>
      </c>
      <c r="F6" s="34">
        <f t="shared" si="2"/>
        <v>4268.88</v>
      </c>
      <c r="G6" s="34"/>
      <c r="I6" s="6">
        <f t="shared" si="1"/>
        <v>125000</v>
      </c>
      <c r="J6" s="6">
        <v>125</v>
      </c>
      <c r="L6" s="55">
        <v>59.36</v>
      </c>
      <c r="M6" s="80">
        <f t="shared" si="3"/>
        <v>2285.36</v>
      </c>
      <c r="N6" s="145"/>
      <c r="S6" s="26">
        <v>66</v>
      </c>
      <c r="X6" s="120">
        <v>213</v>
      </c>
      <c r="AB6" s="91">
        <v>57.472000000000001</v>
      </c>
      <c r="AC6" s="91">
        <v>57.472000000000001</v>
      </c>
      <c r="AF6" s="55">
        <v>47.41</v>
      </c>
      <c r="AG6" s="138">
        <f t="shared" si="4"/>
        <v>1825.2849999999999</v>
      </c>
      <c r="AI6" s="85">
        <v>52.666324218749999</v>
      </c>
      <c r="AJ6" s="82">
        <v>59</v>
      </c>
      <c r="AK6" s="79">
        <v>70</v>
      </c>
      <c r="AM6" s="14">
        <v>48.2</v>
      </c>
      <c r="AN6" s="14">
        <v>50.9</v>
      </c>
      <c r="AO6" s="14">
        <v>83.8</v>
      </c>
      <c r="AP6" s="14">
        <v>34.700000000000003</v>
      </c>
      <c r="AQ6" s="109">
        <v>30.7</v>
      </c>
      <c r="AR6" s="115">
        <f t="shared" si="5"/>
        <v>149.19999999999999</v>
      </c>
      <c r="AW6" s="67">
        <v>1881</v>
      </c>
    </row>
    <row r="7" spans="1:57" ht="10.15" customHeight="1" x14ac:dyDescent="0.2">
      <c r="A7" s="24">
        <v>41886</v>
      </c>
      <c r="B7" s="54">
        <f t="shared" si="6"/>
        <v>2014</v>
      </c>
      <c r="D7" s="81">
        <v>88.05</v>
      </c>
      <c r="E7" s="32">
        <v>22.83</v>
      </c>
      <c r="F7" s="34">
        <f t="shared" si="2"/>
        <v>4268.88</v>
      </c>
      <c r="G7" s="34"/>
      <c r="I7" s="6">
        <f t="shared" si="1"/>
        <v>125000</v>
      </c>
      <c r="J7" s="6">
        <v>125</v>
      </c>
      <c r="L7" s="55">
        <v>59.36</v>
      </c>
      <c r="M7" s="80">
        <f t="shared" si="3"/>
        <v>2285.36</v>
      </c>
      <c r="N7" s="145"/>
      <c r="S7" s="26">
        <v>66</v>
      </c>
      <c r="X7" s="120">
        <v>213</v>
      </c>
      <c r="AB7" s="91">
        <v>57.472000000000001</v>
      </c>
      <c r="AC7" s="91">
        <v>57.472000000000001</v>
      </c>
      <c r="AF7" s="55">
        <v>47.41</v>
      </c>
      <c r="AG7" s="138">
        <f t="shared" si="4"/>
        <v>1825.2849999999999</v>
      </c>
      <c r="AI7" s="85">
        <v>51.909816406250002</v>
      </c>
      <c r="AJ7" s="82">
        <v>59</v>
      </c>
      <c r="AK7" s="79">
        <v>70</v>
      </c>
      <c r="AM7" s="14">
        <v>51.3</v>
      </c>
      <c r="AN7" s="14">
        <v>54.6</v>
      </c>
      <c r="AO7" s="14">
        <v>80</v>
      </c>
      <c r="AP7" s="14">
        <v>36.5</v>
      </c>
      <c r="AQ7" s="109">
        <v>29.1</v>
      </c>
      <c r="AR7" s="115">
        <f t="shared" si="5"/>
        <v>145.6</v>
      </c>
      <c r="AW7" s="67">
        <v>1881</v>
      </c>
    </row>
    <row r="8" spans="1:57" ht="10.15" customHeight="1" x14ac:dyDescent="0.2">
      <c r="A8" s="24">
        <v>41887</v>
      </c>
      <c r="B8" s="54">
        <f t="shared" si="6"/>
        <v>2014</v>
      </c>
      <c r="D8" s="81">
        <v>88.05</v>
      </c>
      <c r="E8" s="32">
        <v>22.83</v>
      </c>
      <c r="F8" s="34">
        <f t="shared" si="2"/>
        <v>4268.88</v>
      </c>
      <c r="G8" s="34"/>
      <c r="I8" s="6">
        <f t="shared" si="1"/>
        <v>125000</v>
      </c>
      <c r="J8" s="6">
        <v>125</v>
      </c>
      <c r="L8" s="55">
        <v>59.36</v>
      </c>
      <c r="M8" s="80">
        <f t="shared" si="3"/>
        <v>2285.36</v>
      </c>
      <c r="N8" s="145"/>
      <c r="S8" s="26">
        <v>66</v>
      </c>
      <c r="X8" s="120">
        <v>213</v>
      </c>
      <c r="AB8" s="91">
        <v>57.472000000000001</v>
      </c>
      <c r="AC8" s="91">
        <v>57.472000000000001</v>
      </c>
      <c r="AF8" s="55">
        <v>47.41</v>
      </c>
      <c r="AG8" s="138">
        <f t="shared" si="4"/>
        <v>1825.2849999999999</v>
      </c>
      <c r="AI8" s="85">
        <v>53.940953125</v>
      </c>
      <c r="AJ8" s="82">
        <v>59</v>
      </c>
      <c r="AK8" s="79">
        <v>70</v>
      </c>
      <c r="AM8" s="14">
        <v>48.1</v>
      </c>
      <c r="AN8" s="14">
        <v>50.7</v>
      </c>
      <c r="AO8" s="14">
        <v>80.900000000000006</v>
      </c>
      <c r="AP8" s="14">
        <v>36.6</v>
      </c>
      <c r="AQ8" s="109">
        <v>28.7</v>
      </c>
      <c r="AR8" s="115">
        <f t="shared" si="5"/>
        <v>146.19999999999999</v>
      </c>
      <c r="AW8" s="67">
        <v>1881</v>
      </c>
    </row>
    <row r="9" spans="1:57" ht="10.15" customHeight="1" x14ac:dyDescent="0.2">
      <c r="A9" s="24">
        <v>41888</v>
      </c>
      <c r="B9" s="54">
        <f t="shared" si="6"/>
        <v>2014</v>
      </c>
      <c r="D9" s="81">
        <v>88.05</v>
      </c>
      <c r="E9" s="32">
        <v>22.83</v>
      </c>
      <c r="F9" s="34">
        <f t="shared" si="2"/>
        <v>4268.88</v>
      </c>
      <c r="G9" s="34"/>
      <c r="I9" s="6">
        <f t="shared" si="1"/>
        <v>125000</v>
      </c>
      <c r="J9" s="6">
        <v>125</v>
      </c>
      <c r="L9" s="55">
        <v>59.36</v>
      </c>
      <c r="M9" s="80">
        <f t="shared" si="3"/>
        <v>2285.36</v>
      </c>
      <c r="N9" s="145"/>
      <c r="S9" s="26">
        <v>66</v>
      </c>
      <c r="X9" s="120">
        <v>213</v>
      </c>
      <c r="AB9" s="91">
        <v>57.472000000000001</v>
      </c>
      <c r="AC9" s="91">
        <v>57.472000000000001</v>
      </c>
      <c r="AF9" s="55">
        <v>47.41</v>
      </c>
      <c r="AG9" s="138">
        <f t="shared" si="4"/>
        <v>1825.2849999999999</v>
      </c>
      <c r="AI9" s="85">
        <v>54.94949609375</v>
      </c>
      <c r="AJ9" s="82">
        <v>59</v>
      </c>
      <c r="AK9" s="79">
        <v>70</v>
      </c>
      <c r="AM9" s="14">
        <v>49.7</v>
      </c>
      <c r="AN9" s="14">
        <v>52.5</v>
      </c>
      <c r="AO9" s="14">
        <v>80.099999999999994</v>
      </c>
      <c r="AP9" s="14">
        <v>35.700000000000003</v>
      </c>
      <c r="AQ9" s="109">
        <v>28.2</v>
      </c>
      <c r="AR9" s="115">
        <f t="shared" si="5"/>
        <v>144</v>
      </c>
      <c r="AW9" s="67">
        <v>1881</v>
      </c>
    </row>
    <row r="10" spans="1:57" ht="10.15" customHeight="1" x14ac:dyDescent="0.2">
      <c r="A10" s="24">
        <v>41889</v>
      </c>
      <c r="B10" s="54">
        <f t="shared" si="6"/>
        <v>2014</v>
      </c>
      <c r="D10" s="81">
        <v>88.05</v>
      </c>
      <c r="E10" s="32">
        <v>22.83</v>
      </c>
      <c r="F10" s="34">
        <f t="shared" si="2"/>
        <v>4268.88</v>
      </c>
      <c r="G10" s="34"/>
      <c r="I10" s="6">
        <f t="shared" si="1"/>
        <v>125000</v>
      </c>
      <c r="J10" s="6">
        <v>125</v>
      </c>
      <c r="L10" s="55">
        <v>59.36</v>
      </c>
      <c r="M10" s="80">
        <f t="shared" si="3"/>
        <v>2285.36</v>
      </c>
      <c r="N10" s="145"/>
      <c r="S10" s="26">
        <v>66</v>
      </c>
      <c r="X10" s="120">
        <v>213</v>
      </c>
      <c r="AB10" s="91">
        <v>57.472000000000001</v>
      </c>
      <c r="AC10" s="91">
        <v>57.472000000000001</v>
      </c>
      <c r="AF10" s="55">
        <v>47.41</v>
      </c>
      <c r="AG10" s="138">
        <f t="shared" si="4"/>
        <v>1825.2849999999999</v>
      </c>
      <c r="AI10" s="85">
        <v>54.637644531249997</v>
      </c>
      <c r="AJ10" s="82">
        <v>59</v>
      </c>
      <c r="AK10" s="79">
        <v>70</v>
      </c>
      <c r="AM10" s="14">
        <v>47</v>
      </c>
      <c r="AN10" s="14">
        <v>50.3</v>
      </c>
      <c r="AO10" s="14">
        <v>83.2</v>
      </c>
      <c r="AP10" s="14">
        <v>34.299999999999997</v>
      </c>
      <c r="AQ10" s="109">
        <v>28.5</v>
      </c>
      <c r="AR10" s="115">
        <f t="shared" si="5"/>
        <v>146</v>
      </c>
      <c r="AW10" s="67">
        <v>1881</v>
      </c>
    </row>
    <row r="11" spans="1:57" ht="10.15" customHeight="1" x14ac:dyDescent="0.2">
      <c r="A11" s="24">
        <v>41890</v>
      </c>
      <c r="B11" s="54">
        <f t="shared" si="6"/>
        <v>2014</v>
      </c>
      <c r="D11" s="81">
        <v>88.05</v>
      </c>
      <c r="E11" s="32">
        <v>22.83</v>
      </c>
      <c r="F11" s="34">
        <f t="shared" si="2"/>
        <v>4268.88</v>
      </c>
      <c r="G11" s="34"/>
      <c r="I11" s="6">
        <f t="shared" si="1"/>
        <v>125000</v>
      </c>
      <c r="J11" s="6">
        <v>125</v>
      </c>
      <c r="L11" s="55">
        <v>59.36</v>
      </c>
      <c r="M11" s="80">
        <f t="shared" si="3"/>
        <v>2285.36</v>
      </c>
      <c r="N11" s="145"/>
      <c r="S11" s="26">
        <v>66</v>
      </c>
      <c r="X11" s="120">
        <v>213</v>
      </c>
      <c r="AB11" s="91">
        <v>57.472000000000001</v>
      </c>
      <c r="AC11" s="91">
        <v>57.472000000000001</v>
      </c>
      <c r="AF11" s="55">
        <v>47.41</v>
      </c>
      <c r="AG11" s="138">
        <f t="shared" si="4"/>
        <v>1825.2849999999999</v>
      </c>
      <c r="AI11" s="85">
        <v>54.724499999999999</v>
      </c>
      <c r="AJ11" s="82">
        <v>59</v>
      </c>
      <c r="AK11" s="79">
        <v>70</v>
      </c>
      <c r="AM11" s="14">
        <v>49.3</v>
      </c>
      <c r="AN11" s="14">
        <v>51.8</v>
      </c>
      <c r="AO11" s="14">
        <v>76.900000000000006</v>
      </c>
      <c r="AP11" s="14">
        <v>32.200000000000003</v>
      </c>
      <c r="AQ11" s="109">
        <v>26.7</v>
      </c>
      <c r="AR11" s="115">
        <f t="shared" si="5"/>
        <v>135.80000000000001</v>
      </c>
      <c r="AW11" s="67">
        <v>1881</v>
      </c>
    </row>
    <row r="12" spans="1:57" ht="10.15" customHeight="1" x14ac:dyDescent="0.2">
      <c r="A12" s="24">
        <v>41891</v>
      </c>
      <c r="B12" s="54">
        <f t="shared" si="6"/>
        <v>2014</v>
      </c>
      <c r="D12" s="81">
        <v>88.05</v>
      </c>
      <c r="E12" s="32">
        <v>22.83</v>
      </c>
      <c r="F12" s="34">
        <f t="shared" si="2"/>
        <v>4268.88</v>
      </c>
      <c r="G12" s="34"/>
      <c r="I12" s="6">
        <f t="shared" si="1"/>
        <v>125000</v>
      </c>
      <c r="J12" s="6">
        <v>125</v>
      </c>
      <c r="L12" s="55">
        <v>59.36</v>
      </c>
      <c r="M12" s="80">
        <f t="shared" si="3"/>
        <v>2285.36</v>
      </c>
      <c r="N12" s="145"/>
      <c r="S12" s="26">
        <v>66</v>
      </c>
      <c r="X12" s="120">
        <v>213</v>
      </c>
      <c r="AB12" s="91">
        <v>57.472000000000001</v>
      </c>
      <c r="AC12" s="91">
        <v>57.472000000000001</v>
      </c>
      <c r="AF12" s="55">
        <v>47.41</v>
      </c>
      <c r="AG12" s="138">
        <f t="shared" si="4"/>
        <v>1825.2849999999999</v>
      </c>
      <c r="AI12" s="85">
        <v>54.272414062499998</v>
      </c>
      <c r="AJ12" s="82">
        <v>59</v>
      </c>
      <c r="AK12" s="79">
        <v>70</v>
      </c>
      <c r="AM12" s="14">
        <v>41</v>
      </c>
      <c r="AN12" s="14">
        <v>44.1</v>
      </c>
      <c r="AO12" s="14">
        <v>81.2</v>
      </c>
      <c r="AP12" s="14">
        <v>34.6</v>
      </c>
      <c r="AQ12" s="109">
        <v>18.7</v>
      </c>
      <c r="AR12" s="115">
        <f t="shared" si="5"/>
        <v>134.5</v>
      </c>
      <c r="AW12" s="67">
        <v>1881</v>
      </c>
    </row>
    <row r="13" spans="1:57" ht="10.15" customHeight="1" x14ac:dyDescent="0.2">
      <c r="A13" s="24">
        <v>41892</v>
      </c>
      <c r="B13" s="54">
        <f t="shared" si="6"/>
        <v>2014</v>
      </c>
      <c r="D13" s="81">
        <v>88.05</v>
      </c>
      <c r="E13" s="32">
        <v>22.83</v>
      </c>
      <c r="F13" s="34">
        <f t="shared" si="2"/>
        <v>4268.88</v>
      </c>
      <c r="G13" s="34"/>
      <c r="I13" s="6">
        <f t="shared" ref="I13:I41" si="7">+J13*1000</f>
        <v>125000</v>
      </c>
      <c r="J13" s="6">
        <v>125</v>
      </c>
      <c r="L13" s="55">
        <v>59.36</v>
      </c>
      <c r="M13" s="80">
        <f t="shared" si="3"/>
        <v>2285.36</v>
      </c>
      <c r="N13" s="145"/>
      <c r="S13" s="26">
        <v>66</v>
      </c>
      <c r="X13" s="120">
        <v>213</v>
      </c>
      <c r="AB13" s="91">
        <v>57.472000000000001</v>
      </c>
      <c r="AC13" s="91">
        <v>57.472000000000001</v>
      </c>
      <c r="AF13" s="55">
        <v>47.41</v>
      </c>
      <c r="AG13" s="138">
        <f t="shared" si="4"/>
        <v>1825.2849999999999</v>
      </c>
      <c r="AI13" s="85">
        <v>52.52685546875</v>
      </c>
      <c r="AJ13" s="82">
        <v>59</v>
      </c>
      <c r="AK13" s="79">
        <v>70</v>
      </c>
      <c r="AM13" s="14">
        <v>41.4</v>
      </c>
      <c r="AN13" s="14">
        <v>42.9</v>
      </c>
      <c r="AO13" s="14">
        <v>82</v>
      </c>
      <c r="AP13" s="14">
        <v>33.6</v>
      </c>
      <c r="AQ13" s="109">
        <v>7.8</v>
      </c>
      <c r="AR13" s="115">
        <f t="shared" si="5"/>
        <v>123.39999999999999</v>
      </c>
      <c r="AW13" s="67">
        <v>1881</v>
      </c>
    </row>
    <row r="14" spans="1:57" ht="10.15" customHeight="1" x14ac:dyDescent="0.2">
      <c r="A14" s="24">
        <v>41893</v>
      </c>
      <c r="B14" s="54">
        <f t="shared" si="6"/>
        <v>2014</v>
      </c>
      <c r="D14" s="81">
        <v>88.05</v>
      </c>
      <c r="E14" s="32">
        <v>22.83</v>
      </c>
      <c r="F14" s="34">
        <f t="shared" si="2"/>
        <v>4268.88</v>
      </c>
      <c r="G14" s="34"/>
      <c r="I14" s="6">
        <f t="shared" si="7"/>
        <v>125000</v>
      </c>
      <c r="J14" s="6">
        <v>125</v>
      </c>
      <c r="L14" s="55">
        <v>59.36</v>
      </c>
      <c r="M14" s="80">
        <f t="shared" si="3"/>
        <v>2285.36</v>
      </c>
      <c r="N14" s="145"/>
      <c r="S14" s="26">
        <v>66</v>
      </c>
      <c r="X14" s="120">
        <v>213</v>
      </c>
      <c r="AB14" s="91">
        <v>57.472000000000001</v>
      </c>
      <c r="AC14" s="91">
        <v>57.472000000000001</v>
      </c>
      <c r="AF14" s="55">
        <v>47.41</v>
      </c>
      <c r="AG14" s="138">
        <f t="shared" si="4"/>
        <v>1825.2849999999999</v>
      </c>
      <c r="AI14" s="85">
        <v>53.003738281250001</v>
      </c>
      <c r="AJ14" s="82">
        <v>59</v>
      </c>
      <c r="AK14" s="79">
        <v>70</v>
      </c>
      <c r="AM14" s="14">
        <v>43.2</v>
      </c>
      <c r="AN14" s="14">
        <v>45.3</v>
      </c>
      <c r="AO14" s="14">
        <v>80.8</v>
      </c>
      <c r="AP14" s="14">
        <v>35.6</v>
      </c>
      <c r="AQ14" s="109">
        <v>17</v>
      </c>
      <c r="AR14" s="115">
        <f t="shared" si="5"/>
        <v>133.4</v>
      </c>
      <c r="AW14" s="67">
        <v>1881</v>
      </c>
    </row>
    <row r="15" spans="1:57" ht="10.15" customHeight="1" x14ac:dyDescent="0.2">
      <c r="A15" s="24">
        <v>41894</v>
      </c>
      <c r="B15" s="54">
        <f t="shared" si="6"/>
        <v>2014</v>
      </c>
      <c r="D15" s="81">
        <v>88.05</v>
      </c>
      <c r="E15" s="32">
        <v>22.83</v>
      </c>
      <c r="F15" s="34">
        <f t="shared" si="2"/>
        <v>4268.88</v>
      </c>
      <c r="G15" s="34"/>
      <c r="I15" s="6">
        <f t="shared" si="7"/>
        <v>125000</v>
      </c>
      <c r="J15" s="6">
        <v>125</v>
      </c>
      <c r="L15" s="55">
        <v>59.36</v>
      </c>
      <c r="M15" s="80">
        <f t="shared" si="3"/>
        <v>2285.36</v>
      </c>
      <c r="N15" s="145"/>
      <c r="S15" s="26">
        <v>66</v>
      </c>
      <c r="X15" s="120">
        <v>213</v>
      </c>
      <c r="AB15" s="91">
        <v>57.472000000000001</v>
      </c>
      <c r="AC15" s="91">
        <v>57.472000000000001</v>
      </c>
      <c r="AF15" s="55">
        <v>47.41</v>
      </c>
      <c r="AG15" s="138">
        <f t="shared" si="4"/>
        <v>1825.2849999999999</v>
      </c>
      <c r="AI15" s="85">
        <v>53.262324218750003</v>
      </c>
      <c r="AJ15" s="82">
        <v>59</v>
      </c>
      <c r="AK15" s="79">
        <v>70</v>
      </c>
      <c r="AM15" s="14">
        <v>43.6</v>
      </c>
      <c r="AN15" s="14">
        <v>46.1</v>
      </c>
      <c r="AO15" s="14">
        <v>81.8</v>
      </c>
      <c r="AP15" s="14">
        <v>35.200000000000003</v>
      </c>
      <c r="AQ15" s="109">
        <v>17.2</v>
      </c>
      <c r="AR15" s="115">
        <f t="shared" si="5"/>
        <v>134.19999999999999</v>
      </c>
      <c r="AW15" s="67">
        <v>1881</v>
      </c>
    </row>
    <row r="16" spans="1:57" ht="10.15" customHeight="1" x14ac:dyDescent="0.2">
      <c r="A16" s="24">
        <v>41895</v>
      </c>
      <c r="B16" s="54">
        <f t="shared" si="6"/>
        <v>2014</v>
      </c>
      <c r="D16" s="81">
        <v>88.05</v>
      </c>
      <c r="E16" s="32">
        <v>22.83</v>
      </c>
      <c r="F16" s="34">
        <f t="shared" si="2"/>
        <v>4268.88</v>
      </c>
      <c r="G16" s="34"/>
      <c r="I16" s="6">
        <f t="shared" si="7"/>
        <v>125000</v>
      </c>
      <c r="J16" s="6">
        <v>125</v>
      </c>
      <c r="L16" s="55">
        <v>59.36</v>
      </c>
      <c r="M16" s="80">
        <f t="shared" si="3"/>
        <v>2285.36</v>
      </c>
      <c r="N16" s="145"/>
      <c r="S16" s="26">
        <v>66</v>
      </c>
      <c r="X16" s="120">
        <v>213</v>
      </c>
      <c r="AB16" s="91">
        <v>57.472000000000001</v>
      </c>
      <c r="AC16" s="91">
        <v>57.472000000000001</v>
      </c>
      <c r="AF16" s="55">
        <v>47.41</v>
      </c>
      <c r="AG16" s="138">
        <f t="shared" si="4"/>
        <v>1825.2849999999999</v>
      </c>
      <c r="AI16" s="85">
        <v>51.868507812499999</v>
      </c>
      <c r="AJ16" s="79">
        <v>70</v>
      </c>
      <c r="AK16" s="79">
        <v>70</v>
      </c>
      <c r="AM16" s="14">
        <v>44.6</v>
      </c>
      <c r="AN16" s="14">
        <v>47.3</v>
      </c>
      <c r="AO16" s="14">
        <v>81.8</v>
      </c>
      <c r="AP16" s="14">
        <v>35.799999999999997</v>
      </c>
      <c r="AQ16" s="109">
        <v>19.8</v>
      </c>
      <c r="AR16" s="115">
        <f t="shared" si="5"/>
        <v>137.4</v>
      </c>
      <c r="AW16" s="67">
        <v>1881</v>
      </c>
    </row>
    <row r="17" spans="1:49" ht="10.15" customHeight="1" x14ac:dyDescent="0.2">
      <c r="A17" s="24">
        <v>41896</v>
      </c>
      <c r="B17" s="54">
        <f t="shared" si="6"/>
        <v>2014</v>
      </c>
      <c r="D17" s="81">
        <v>88.05</v>
      </c>
      <c r="E17" s="32">
        <v>22.83</v>
      </c>
      <c r="F17" s="34">
        <f t="shared" si="2"/>
        <v>4268.88</v>
      </c>
      <c r="G17" s="34"/>
      <c r="I17" s="6">
        <f t="shared" si="7"/>
        <v>125000</v>
      </c>
      <c r="J17" s="6">
        <v>125</v>
      </c>
      <c r="L17" s="55">
        <v>59.36</v>
      </c>
      <c r="M17" s="80">
        <f t="shared" si="3"/>
        <v>2285.36</v>
      </c>
      <c r="N17" s="145"/>
      <c r="S17" s="26">
        <v>66</v>
      </c>
      <c r="X17" s="120">
        <v>213</v>
      </c>
      <c r="AB17" s="91">
        <v>57.472000000000001</v>
      </c>
      <c r="AC17" s="91">
        <v>57.472000000000001</v>
      </c>
      <c r="AF17" s="55">
        <v>47.41</v>
      </c>
      <c r="AG17" s="138">
        <f t="shared" si="4"/>
        <v>1825.2849999999999</v>
      </c>
      <c r="AI17" s="85">
        <v>52.839140624999999</v>
      </c>
      <c r="AJ17" s="79">
        <v>70</v>
      </c>
      <c r="AK17" s="79">
        <v>70</v>
      </c>
      <c r="AM17" s="14">
        <v>44.6</v>
      </c>
      <c r="AN17" s="14">
        <v>47.4</v>
      </c>
      <c r="AO17" s="14">
        <v>82</v>
      </c>
      <c r="AP17" s="14">
        <v>35.799999999999997</v>
      </c>
      <c r="AQ17" s="109">
        <v>18.899999999999999</v>
      </c>
      <c r="AR17" s="115">
        <f t="shared" si="5"/>
        <v>136.69999999999999</v>
      </c>
      <c r="AW17" s="67">
        <v>1881</v>
      </c>
    </row>
    <row r="18" spans="1:49" ht="10.15" customHeight="1" x14ac:dyDescent="0.2">
      <c r="A18" s="24">
        <v>41897</v>
      </c>
      <c r="B18" s="54">
        <f t="shared" si="6"/>
        <v>2014</v>
      </c>
      <c r="D18" s="81">
        <v>88.05</v>
      </c>
      <c r="E18" s="32">
        <v>22.83</v>
      </c>
      <c r="F18" s="34">
        <f t="shared" si="2"/>
        <v>4268.88</v>
      </c>
      <c r="G18" s="34"/>
      <c r="I18" s="6">
        <f t="shared" si="7"/>
        <v>125000</v>
      </c>
      <c r="J18" s="6">
        <v>125</v>
      </c>
      <c r="L18" s="55">
        <v>59.36</v>
      </c>
      <c r="M18" s="80">
        <f t="shared" si="3"/>
        <v>2285.36</v>
      </c>
      <c r="N18" s="145"/>
      <c r="S18" s="26">
        <v>66</v>
      </c>
      <c r="X18" s="120">
        <v>213</v>
      </c>
      <c r="AB18" s="91">
        <v>57.472000000000001</v>
      </c>
      <c r="AC18" s="91">
        <v>57.472000000000001</v>
      </c>
      <c r="AF18" s="55">
        <v>47.41</v>
      </c>
      <c r="AG18" s="138">
        <f t="shared" si="4"/>
        <v>1825.2849999999999</v>
      </c>
      <c r="AI18" s="85">
        <v>52.660066406250003</v>
      </c>
      <c r="AJ18" s="79">
        <v>70</v>
      </c>
      <c r="AK18" s="79">
        <v>70</v>
      </c>
      <c r="AM18" s="14">
        <v>44.3</v>
      </c>
      <c r="AN18" s="14">
        <v>46.6</v>
      </c>
      <c r="AO18" s="14">
        <v>80.900000000000006</v>
      </c>
      <c r="AP18" s="14">
        <v>35.6</v>
      </c>
      <c r="AQ18" s="109">
        <v>14.6</v>
      </c>
      <c r="AR18" s="115">
        <f t="shared" si="5"/>
        <v>131.1</v>
      </c>
      <c r="AW18" s="67">
        <v>1881</v>
      </c>
    </row>
    <row r="19" spans="1:49" ht="10.15" customHeight="1" x14ac:dyDescent="0.2">
      <c r="A19" s="24">
        <v>41898</v>
      </c>
      <c r="B19" s="54">
        <f t="shared" si="6"/>
        <v>2014</v>
      </c>
      <c r="D19" s="81">
        <v>88.05</v>
      </c>
      <c r="E19" s="32">
        <v>22.83</v>
      </c>
      <c r="F19" s="34">
        <f t="shared" si="2"/>
        <v>4268.88</v>
      </c>
      <c r="G19" s="34"/>
      <c r="I19" s="6">
        <f t="shared" si="7"/>
        <v>125000</v>
      </c>
      <c r="J19" s="6">
        <v>125</v>
      </c>
      <c r="L19" s="55">
        <v>59.36</v>
      </c>
      <c r="M19" s="80">
        <f t="shared" si="3"/>
        <v>2285.36</v>
      </c>
      <c r="N19" s="145"/>
      <c r="S19" s="26">
        <v>66</v>
      </c>
      <c r="X19" s="120">
        <v>213</v>
      </c>
      <c r="AB19" s="91">
        <v>57.472000000000001</v>
      </c>
      <c r="AC19" s="91">
        <v>57.472000000000001</v>
      </c>
      <c r="AF19" s="55">
        <v>47.41</v>
      </c>
      <c r="AG19" s="138">
        <f t="shared" si="4"/>
        <v>1825.2849999999999</v>
      </c>
      <c r="AI19" s="85">
        <v>51.133773437499997</v>
      </c>
      <c r="AJ19" s="79">
        <v>70</v>
      </c>
      <c r="AK19" s="79">
        <v>70</v>
      </c>
      <c r="AM19" s="14">
        <v>50.4</v>
      </c>
      <c r="AN19" s="14">
        <v>51.7</v>
      </c>
      <c r="AO19" s="14">
        <v>81</v>
      </c>
      <c r="AP19" s="14">
        <v>31.4</v>
      </c>
      <c r="AQ19" s="109">
        <v>5.4</v>
      </c>
      <c r="AR19" s="115">
        <f t="shared" si="5"/>
        <v>117.80000000000001</v>
      </c>
      <c r="AW19" s="67">
        <v>1881</v>
      </c>
    </row>
    <row r="20" spans="1:49" ht="10.15" customHeight="1" x14ac:dyDescent="0.2">
      <c r="A20" s="24">
        <v>41899</v>
      </c>
      <c r="B20" s="54">
        <f t="shared" si="6"/>
        <v>2014</v>
      </c>
      <c r="D20" s="81">
        <v>88.05</v>
      </c>
      <c r="E20" s="32">
        <v>22.83</v>
      </c>
      <c r="F20" s="34">
        <f t="shared" si="2"/>
        <v>4268.88</v>
      </c>
      <c r="G20" s="34"/>
      <c r="I20" s="6">
        <f t="shared" si="7"/>
        <v>125000</v>
      </c>
      <c r="J20" s="6">
        <v>125</v>
      </c>
      <c r="L20" s="55">
        <v>59.36</v>
      </c>
      <c r="M20" s="80">
        <f t="shared" si="3"/>
        <v>2285.36</v>
      </c>
      <c r="N20" s="145"/>
      <c r="S20" s="26">
        <v>66</v>
      </c>
      <c r="X20" s="120">
        <v>213</v>
      </c>
      <c r="AB20" s="91">
        <v>57.472000000000001</v>
      </c>
      <c r="AC20" s="91">
        <v>57.472000000000001</v>
      </c>
      <c r="AF20" s="55">
        <v>47.41</v>
      </c>
      <c r="AG20" s="138">
        <f t="shared" si="4"/>
        <v>1825.2849999999999</v>
      </c>
      <c r="AI20" s="85">
        <v>51.575667968749997</v>
      </c>
      <c r="AJ20" s="79">
        <v>70</v>
      </c>
      <c r="AK20" s="79">
        <v>70</v>
      </c>
      <c r="AM20" s="14">
        <v>40.6</v>
      </c>
      <c r="AN20" s="14">
        <v>41.8</v>
      </c>
      <c r="AO20" s="14">
        <v>81.2</v>
      </c>
      <c r="AP20" s="14">
        <v>33.799999999999997</v>
      </c>
      <c r="AQ20" s="109">
        <v>10.1</v>
      </c>
      <c r="AR20" s="115">
        <f t="shared" si="5"/>
        <v>125.1</v>
      </c>
      <c r="AW20" s="67">
        <v>1881</v>
      </c>
    </row>
    <row r="21" spans="1:49" ht="10.15" customHeight="1" x14ac:dyDescent="0.2">
      <c r="A21" s="24">
        <v>41900</v>
      </c>
      <c r="B21" s="54">
        <f t="shared" si="6"/>
        <v>2014</v>
      </c>
      <c r="D21" s="81">
        <v>88.05</v>
      </c>
      <c r="E21" s="32">
        <v>22.83</v>
      </c>
      <c r="F21" s="34">
        <f t="shared" si="2"/>
        <v>4268.88</v>
      </c>
      <c r="G21" s="34"/>
      <c r="I21" s="6">
        <f t="shared" si="7"/>
        <v>125000</v>
      </c>
      <c r="J21" s="6">
        <v>125</v>
      </c>
      <c r="L21" s="55">
        <v>59.36</v>
      </c>
      <c r="M21" s="80">
        <f t="shared" si="3"/>
        <v>2285.36</v>
      </c>
      <c r="N21" s="145"/>
      <c r="S21" s="26">
        <v>66</v>
      </c>
      <c r="X21" s="120">
        <v>213</v>
      </c>
      <c r="AB21" s="91">
        <v>57.472000000000001</v>
      </c>
      <c r="AC21" s="91">
        <v>57.472000000000001</v>
      </c>
      <c r="AF21" s="55">
        <v>47.41</v>
      </c>
      <c r="AG21" s="138">
        <f t="shared" si="4"/>
        <v>1825.2849999999999</v>
      </c>
      <c r="AI21" s="85">
        <v>53.087394531249998</v>
      </c>
      <c r="AJ21" s="79">
        <v>70</v>
      </c>
      <c r="AK21" s="79">
        <v>70</v>
      </c>
      <c r="AM21" s="14">
        <v>43</v>
      </c>
      <c r="AN21" s="14">
        <v>43.9</v>
      </c>
      <c r="AO21" s="14">
        <v>82.3</v>
      </c>
      <c r="AP21" s="14">
        <v>35.799999999999997</v>
      </c>
      <c r="AQ21" s="109">
        <v>15.9</v>
      </c>
      <c r="AR21" s="115">
        <f t="shared" si="5"/>
        <v>134</v>
      </c>
      <c r="AW21" s="67">
        <v>1881</v>
      </c>
    </row>
    <row r="22" spans="1:49" ht="10.15" customHeight="1" x14ac:dyDescent="0.2">
      <c r="A22" s="24">
        <v>41901</v>
      </c>
      <c r="B22" s="54">
        <f t="shared" si="6"/>
        <v>2014</v>
      </c>
      <c r="D22" s="81">
        <v>88.05</v>
      </c>
      <c r="E22" s="32">
        <v>22.83</v>
      </c>
      <c r="F22" s="34">
        <f t="shared" si="2"/>
        <v>4268.88</v>
      </c>
      <c r="G22" s="34"/>
      <c r="I22" s="6">
        <f t="shared" si="7"/>
        <v>125000</v>
      </c>
      <c r="J22" s="6">
        <v>125</v>
      </c>
      <c r="L22" s="55">
        <v>59.36</v>
      </c>
      <c r="M22" s="80">
        <f t="shared" si="3"/>
        <v>2285.36</v>
      </c>
      <c r="N22" s="145"/>
      <c r="S22" s="26">
        <v>66</v>
      </c>
      <c r="X22" s="120">
        <v>213</v>
      </c>
      <c r="AB22" s="91">
        <v>57.472000000000001</v>
      </c>
      <c r="AC22" s="91">
        <v>57.472000000000001</v>
      </c>
      <c r="AF22" s="55">
        <v>47.41</v>
      </c>
      <c r="AG22" s="138">
        <f t="shared" si="4"/>
        <v>1825.2849999999999</v>
      </c>
      <c r="AI22" s="85">
        <v>54.137648437499998</v>
      </c>
      <c r="AJ22" s="79">
        <v>70</v>
      </c>
      <c r="AK22" s="79">
        <v>70</v>
      </c>
      <c r="AM22" s="14">
        <v>42.9</v>
      </c>
      <c r="AN22" s="14">
        <v>44</v>
      </c>
      <c r="AO22" s="14">
        <v>82.1</v>
      </c>
      <c r="AP22" s="14">
        <v>36.6</v>
      </c>
      <c r="AQ22" s="109">
        <v>8.5</v>
      </c>
      <c r="AR22" s="115">
        <f t="shared" si="5"/>
        <v>127.19999999999999</v>
      </c>
      <c r="AW22" s="67">
        <v>1881</v>
      </c>
    </row>
    <row r="23" spans="1:49" ht="10.15" customHeight="1" x14ac:dyDescent="0.2">
      <c r="A23" s="24">
        <v>41902</v>
      </c>
      <c r="B23" s="54">
        <f t="shared" si="6"/>
        <v>2014</v>
      </c>
      <c r="D23" s="81">
        <v>88.05</v>
      </c>
      <c r="E23" s="32">
        <v>22.83</v>
      </c>
      <c r="F23" s="34">
        <f t="shared" si="2"/>
        <v>4268.88</v>
      </c>
      <c r="G23" s="34"/>
      <c r="I23" s="6">
        <f t="shared" si="7"/>
        <v>125000</v>
      </c>
      <c r="J23" s="6">
        <v>125</v>
      </c>
      <c r="L23" s="55">
        <v>59.36</v>
      </c>
      <c r="M23" s="80">
        <f t="shared" si="3"/>
        <v>2285.36</v>
      </c>
      <c r="N23" s="145"/>
      <c r="S23" s="26">
        <v>66</v>
      </c>
      <c r="X23" s="120">
        <v>213</v>
      </c>
      <c r="AB23" s="91">
        <v>57.472000000000001</v>
      </c>
      <c r="AC23" s="91">
        <v>57.472000000000001</v>
      </c>
      <c r="AF23" s="55">
        <v>47.41</v>
      </c>
      <c r="AG23" s="138">
        <f t="shared" si="4"/>
        <v>1825.2849999999999</v>
      </c>
      <c r="AI23" s="85">
        <v>54.286152343749997</v>
      </c>
      <c r="AJ23" s="79">
        <v>70</v>
      </c>
      <c r="AK23" s="79">
        <v>70</v>
      </c>
      <c r="AM23" s="14">
        <v>43.4</v>
      </c>
      <c r="AN23" s="14">
        <v>44.6</v>
      </c>
      <c r="AO23" s="14">
        <v>80.3</v>
      </c>
      <c r="AP23" s="14">
        <v>37.299999999999997</v>
      </c>
      <c r="AQ23" s="109">
        <v>22.4</v>
      </c>
      <c r="AR23" s="115">
        <f t="shared" si="5"/>
        <v>140</v>
      </c>
      <c r="AW23" s="67">
        <v>1881</v>
      </c>
    </row>
    <row r="24" spans="1:49" ht="10.15" customHeight="1" x14ac:dyDescent="0.2">
      <c r="A24" s="24">
        <v>41903</v>
      </c>
      <c r="B24" s="54">
        <f t="shared" si="6"/>
        <v>2014</v>
      </c>
      <c r="D24" s="81">
        <v>88.05</v>
      </c>
      <c r="E24" s="32">
        <v>22.83</v>
      </c>
      <c r="F24" s="34">
        <f t="shared" si="2"/>
        <v>4268.88</v>
      </c>
      <c r="G24" s="34"/>
      <c r="I24" s="6">
        <f t="shared" si="7"/>
        <v>125000</v>
      </c>
      <c r="J24" s="6">
        <v>125</v>
      </c>
      <c r="L24" s="55">
        <v>59.36</v>
      </c>
      <c r="M24" s="80">
        <f t="shared" si="3"/>
        <v>2285.36</v>
      </c>
      <c r="N24" s="145"/>
      <c r="S24" s="26">
        <v>66</v>
      </c>
      <c r="X24" s="120">
        <v>213</v>
      </c>
      <c r="AB24" s="91">
        <v>57.472000000000001</v>
      </c>
      <c r="AC24" s="91">
        <v>57.472000000000001</v>
      </c>
      <c r="AF24" s="55">
        <v>47.41</v>
      </c>
      <c r="AG24" s="138">
        <f t="shared" si="4"/>
        <v>1825.2849999999999</v>
      </c>
      <c r="AI24" s="85">
        <v>53.444558593750003</v>
      </c>
      <c r="AJ24" s="79">
        <v>70</v>
      </c>
      <c r="AK24" s="79">
        <v>70</v>
      </c>
      <c r="AM24" s="14">
        <v>44.2</v>
      </c>
      <c r="AN24" s="14">
        <v>45.1</v>
      </c>
      <c r="AO24" s="14">
        <v>81.400000000000006</v>
      </c>
      <c r="AP24" s="14">
        <v>36.700000000000003</v>
      </c>
      <c r="AQ24" s="109">
        <v>25.1</v>
      </c>
      <c r="AR24" s="115">
        <f t="shared" si="5"/>
        <v>143.20000000000002</v>
      </c>
      <c r="AW24" s="67">
        <v>1881</v>
      </c>
    </row>
    <row r="25" spans="1:49" ht="10.15" customHeight="1" x14ac:dyDescent="0.2">
      <c r="A25" s="24">
        <v>41904</v>
      </c>
      <c r="B25" s="54">
        <f t="shared" si="6"/>
        <v>2014</v>
      </c>
      <c r="D25" s="81">
        <v>88.05</v>
      </c>
      <c r="E25" s="32">
        <v>22.83</v>
      </c>
      <c r="F25" s="34">
        <f t="shared" si="2"/>
        <v>4268.88</v>
      </c>
      <c r="G25" s="34"/>
      <c r="I25" s="6">
        <f t="shared" si="7"/>
        <v>125000</v>
      </c>
      <c r="J25" s="6">
        <v>125</v>
      </c>
      <c r="L25" s="55">
        <v>59.36</v>
      </c>
      <c r="M25" s="80">
        <f t="shared" si="3"/>
        <v>2285.36</v>
      </c>
      <c r="N25" s="145"/>
      <c r="S25" s="26">
        <v>66</v>
      </c>
      <c r="X25" s="120">
        <v>213</v>
      </c>
      <c r="AB25" s="91">
        <v>57.472000000000001</v>
      </c>
      <c r="AC25" s="91">
        <v>57.472000000000001</v>
      </c>
      <c r="AF25" s="55">
        <v>47.41</v>
      </c>
      <c r="AG25" s="138">
        <f t="shared" si="4"/>
        <v>1825.2849999999999</v>
      </c>
      <c r="AI25" s="85">
        <v>53.858785156250001</v>
      </c>
      <c r="AJ25" s="79">
        <v>70</v>
      </c>
      <c r="AK25" s="79">
        <v>70</v>
      </c>
      <c r="AM25" s="14">
        <v>44.7</v>
      </c>
      <c r="AN25" s="14">
        <v>46</v>
      </c>
      <c r="AO25" s="14">
        <v>79.5</v>
      </c>
      <c r="AP25" s="14">
        <v>37.700000000000003</v>
      </c>
      <c r="AQ25" s="109">
        <v>23.5</v>
      </c>
      <c r="AR25" s="115">
        <f t="shared" si="5"/>
        <v>140.69999999999999</v>
      </c>
      <c r="AW25" s="67">
        <v>1881</v>
      </c>
    </row>
    <row r="26" spans="1:49" ht="10.15" customHeight="1" x14ac:dyDescent="0.2">
      <c r="A26" s="24">
        <v>41905</v>
      </c>
      <c r="B26" s="54">
        <f t="shared" si="6"/>
        <v>2014</v>
      </c>
      <c r="D26" s="81">
        <v>88.05</v>
      </c>
      <c r="E26" s="32">
        <v>22.83</v>
      </c>
      <c r="F26" s="34">
        <f t="shared" si="2"/>
        <v>4268.88</v>
      </c>
      <c r="G26" s="34"/>
      <c r="I26" s="6">
        <f t="shared" si="7"/>
        <v>125000</v>
      </c>
      <c r="J26" s="6">
        <v>125</v>
      </c>
      <c r="L26" s="55">
        <v>59.36</v>
      </c>
      <c r="M26" s="80">
        <f t="shared" si="3"/>
        <v>2285.36</v>
      </c>
      <c r="N26" s="145"/>
      <c r="S26" s="26">
        <v>66</v>
      </c>
      <c r="X26" s="120">
        <v>213</v>
      </c>
      <c r="AB26" s="91">
        <v>57.472000000000001</v>
      </c>
      <c r="AC26" s="91">
        <v>57.472000000000001</v>
      </c>
      <c r="AF26" s="55">
        <v>47.41</v>
      </c>
      <c r="AG26" s="138">
        <f t="shared" si="4"/>
        <v>1825.2849999999999</v>
      </c>
      <c r="AI26" s="85">
        <v>53.787531250000001</v>
      </c>
      <c r="AJ26" s="79">
        <v>70</v>
      </c>
      <c r="AK26" s="79">
        <v>70</v>
      </c>
      <c r="AM26" s="14">
        <v>46.6</v>
      </c>
      <c r="AN26" s="14">
        <v>48.8</v>
      </c>
      <c r="AO26" s="14">
        <v>82.1</v>
      </c>
      <c r="AP26" s="14">
        <v>37.700000000000003</v>
      </c>
      <c r="AQ26" s="109">
        <v>22.1</v>
      </c>
      <c r="AR26" s="115">
        <f t="shared" si="5"/>
        <v>141.9</v>
      </c>
      <c r="AW26" s="67">
        <v>1881</v>
      </c>
    </row>
    <row r="27" spans="1:49" ht="10.15" customHeight="1" x14ac:dyDescent="0.2">
      <c r="A27" s="24">
        <v>41906</v>
      </c>
      <c r="B27" s="54">
        <f t="shared" si="6"/>
        <v>2014</v>
      </c>
      <c r="D27" s="81">
        <v>88.05</v>
      </c>
      <c r="E27" s="32">
        <v>22.83</v>
      </c>
      <c r="F27" s="34">
        <f t="shared" si="2"/>
        <v>4268.88</v>
      </c>
      <c r="G27" s="34"/>
      <c r="I27" s="6">
        <f t="shared" si="7"/>
        <v>125000</v>
      </c>
      <c r="J27" s="6">
        <v>125</v>
      </c>
      <c r="L27" s="55">
        <v>59.36</v>
      </c>
      <c r="M27" s="80">
        <f t="shared" si="3"/>
        <v>2285.36</v>
      </c>
      <c r="N27" s="145"/>
      <c r="S27" s="26">
        <v>66</v>
      </c>
      <c r="X27" s="120">
        <v>213</v>
      </c>
      <c r="AB27" s="91">
        <v>57.472000000000001</v>
      </c>
      <c r="AC27" s="91">
        <v>57.472000000000001</v>
      </c>
      <c r="AF27" s="55">
        <v>47.41</v>
      </c>
      <c r="AG27" s="138">
        <f t="shared" si="4"/>
        <v>1825.2849999999999</v>
      </c>
      <c r="AI27" s="85">
        <v>51.82951953125</v>
      </c>
      <c r="AJ27" s="79">
        <v>70</v>
      </c>
      <c r="AK27" s="79">
        <v>70</v>
      </c>
      <c r="AM27" s="14">
        <v>50.7</v>
      </c>
      <c r="AN27" s="14">
        <v>53.8</v>
      </c>
      <c r="AO27" s="14">
        <v>81.2</v>
      </c>
      <c r="AP27" s="14">
        <v>36.5</v>
      </c>
      <c r="AQ27" s="109">
        <v>22.3</v>
      </c>
      <c r="AR27" s="115">
        <f t="shared" si="5"/>
        <v>140</v>
      </c>
      <c r="AW27" s="67">
        <v>1881</v>
      </c>
    </row>
    <row r="28" spans="1:49" ht="10.15" customHeight="1" x14ac:dyDescent="0.2">
      <c r="A28" s="24">
        <v>41907</v>
      </c>
      <c r="B28" s="54">
        <f t="shared" si="6"/>
        <v>2014</v>
      </c>
      <c r="D28" s="81">
        <v>88.05</v>
      </c>
      <c r="E28" s="32">
        <v>22.83</v>
      </c>
      <c r="F28" s="34">
        <f t="shared" si="2"/>
        <v>4268.88</v>
      </c>
      <c r="G28" s="34"/>
      <c r="I28" s="6">
        <f t="shared" si="7"/>
        <v>125000</v>
      </c>
      <c r="J28" s="6">
        <v>125</v>
      </c>
      <c r="L28" s="55">
        <v>59.36</v>
      </c>
      <c r="M28" s="80">
        <f t="shared" si="3"/>
        <v>2285.36</v>
      </c>
      <c r="N28" s="145"/>
      <c r="S28" s="26">
        <v>66</v>
      </c>
      <c r="X28" s="120">
        <v>213</v>
      </c>
      <c r="AB28" s="91">
        <v>57.472000000000001</v>
      </c>
      <c r="AC28" s="91">
        <v>57.472000000000001</v>
      </c>
      <c r="AF28" s="55">
        <v>47.41</v>
      </c>
      <c r="AG28" s="138">
        <f t="shared" si="4"/>
        <v>1825.2849999999999</v>
      </c>
      <c r="AI28" s="85">
        <v>52.09619140625</v>
      </c>
      <c r="AJ28" s="79">
        <v>70</v>
      </c>
      <c r="AK28" s="79">
        <v>70</v>
      </c>
      <c r="AM28" s="14">
        <v>51.1</v>
      </c>
      <c r="AN28" s="14">
        <v>54</v>
      </c>
      <c r="AO28" s="14">
        <v>79.599999999999994</v>
      </c>
      <c r="AP28" s="14">
        <v>36.700000000000003</v>
      </c>
      <c r="AQ28" s="109">
        <v>20.6</v>
      </c>
      <c r="AR28" s="115">
        <f t="shared" si="5"/>
        <v>136.9</v>
      </c>
      <c r="AW28" s="67">
        <v>1881</v>
      </c>
    </row>
    <row r="29" spans="1:49" ht="10.15" customHeight="1" x14ac:dyDescent="0.2">
      <c r="A29" s="24">
        <v>41908</v>
      </c>
      <c r="B29" s="54">
        <f t="shared" si="6"/>
        <v>2014</v>
      </c>
      <c r="D29" s="81">
        <v>88.05</v>
      </c>
      <c r="E29" s="32">
        <v>22.83</v>
      </c>
      <c r="F29" s="34">
        <f t="shared" si="2"/>
        <v>4268.88</v>
      </c>
      <c r="G29" s="34"/>
      <c r="I29" s="6">
        <f t="shared" si="7"/>
        <v>125000</v>
      </c>
      <c r="J29" s="6">
        <v>125</v>
      </c>
      <c r="L29" s="55">
        <v>59.36</v>
      </c>
      <c r="M29" s="80">
        <f t="shared" si="3"/>
        <v>2285.36</v>
      </c>
      <c r="N29" s="145"/>
      <c r="S29" s="26">
        <v>66</v>
      </c>
      <c r="X29" s="120">
        <v>213</v>
      </c>
      <c r="AB29" s="91">
        <v>57.472000000000001</v>
      </c>
      <c r="AC29" s="91">
        <v>57.472000000000001</v>
      </c>
      <c r="AF29" s="55">
        <v>47.41</v>
      </c>
      <c r="AG29" s="138">
        <f t="shared" si="4"/>
        <v>1825.2849999999999</v>
      </c>
      <c r="AI29" s="85">
        <v>54.9294453125</v>
      </c>
      <c r="AJ29" s="79">
        <v>70</v>
      </c>
      <c r="AK29" s="79">
        <v>70</v>
      </c>
      <c r="AM29" s="14">
        <v>49.856610000000003</v>
      </c>
      <c r="AN29" s="14">
        <v>52.094919999999995</v>
      </c>
      <c r="AO29" s="14">
        <v>82.843820000000008</v>
      </c>
      <c r="AP29" s="14">
        <v>33.33737</v>
      </c>
      <c r="AQ29" s="109">
        <v>21.7</v>
      </c>
      <c r="AR29" s="115">
        <f t="shared" si="5"/>
        <v>137.88119</v>
      </c>
      <c r="AW29" s="67">
        <v>1881</v>
      </c>
    </row>
    <row r="30" spans="1:49" ht="10.15" customHeight="1" x14ac:dyDescent="0.2">
      <c r="A30" s="24">
        <v>41909</v>
      </c>
      <c r="B30" s="54">
        <f t="shared" si="6"/>
        <v>2014</v>
      </c>
      <c r="D30" s="81">
        <v>88.05</v>
      </c>
      <c r="E30" s="32">
        <v>22.83</v>
      </c>
      <c r="F30" s="34">
        <f t="shared" si="2"/>
        <v>4268.88</v>
      </c>
      <c r="G30" s="34"/>
      <c r="I30" s="6">
        <f t="shared" si="7"/>
        <v>125000</v>
      </c>
      <c r="J30" s="6">
        <v>125</v>
      </c>
      <c r="L30" s="55">
        <v>59.36</v>
      </c>
      <c r="M30" s="80">
        <f t="shared" si="3"/>
        <v>2285.36</v>
      </c>
      <c r="N30" s="145"/>
      <c r="S30" s="26">
        <v>66</v>
      </c>
      <c r="X30" s="120">
        <v>213</v>
      </c>
      <c r="AB30" s="91">
        <v>57.472000000000001</v>
      </c>
      <c r="AC30" s="91">
        <v>57.472000000000001</v>
      </c>
      <c r="AF30" s="55">
        <v>47.41</v>
      </c>
      <c r="AG30" s="138">
        <f t="shared" si="4"/>
        <v>1825.2849999999999</v>
      </c>
      <c r="AI30" s="85">
        <v>53.477343750000003</v>
      </c>
      <c r="AJ30" s="79">
        <v>70</v>
      </c>
      <c r="AK30" s="79">
        <v>70</v>
      </c>
      <c r="AM30" s="14">
        <v>47.177300000000002</v>
      </c>
      <c r="AN30" s="14">
        <v>49.487259999999999</v>
      </c>
      <c r="AO30" s="14">
        <v>82.447699999999998</v>
      </c>
      <c r="AP30" s="14">
        <v>32.581650000000003</v>
      </c>
      <c r="AQ30" s="109">
        <v>22.9</v>
      </c>
      <c r="AR30" s="115">
        <f t="shared" si="5"/>
        <v>137.92935</v>
      </c>
      <c r="AW30" s="67">
        <v>1881</v>
      </c>
    </row>
    <row r="31" spans="1:49" ht="10.15" customHeight="1" x14ac:dyDescent="0.2">
      <c r="A31" s="24">
        <v>41910</v>
      </c>
      <c r="B31" s="54">
        <f t="shared" si="6"/>
        <v>2014</v>
      </c>
      <c r="D31" s="81">
        <v>88.05</v>
      </c>
      <c r="E31" s="32">
        <v>22.83</v>
      </c>
      <c r="F31" s="34">
        <f t="shared" si="2"/>
        <v>4268.88</v>
      </c>
      <c r="G31" s="34"/>
      <c r="I31" s="6">
        <f t="shared" si="7"/>
        <v>125000</v>
      </c>
      <c r="J31" s="6">
        <v>125</v>
      </c>
      <c r="L31" s="55">
        <v>59.36</v>
      </c>
      <c r="M31" s="80">
        <f t="shared" si="3"/>
        <v>2285.36</v>
      </c>
      <c r="N31" s="145"/>
      <c r="S31" s="26">
        <v>66</v>
      </c>
      <c r="X31" s="120">
        <v>213</v>
      </c>
      <c r="AB31" s="91">
        <v>57.472000000000001</v>
      </c>
      <c r="AC31" s="91">
        <v>57.472000000000001</v>
      </c>
      <c r="AF31" s="55">
        <v>47.41</v>
      </c>
      <c r="AG31" s="138">
        <f t="shared" si="4"/>
        <v>1825.2849999999999</v>
      </c>
      <c r="AI31" s="85">
        <v>55.649859374999998</v>
      </c>
      <c r="AJ31" s="79">
        <v>70</v>
      </c>
      <c r="AK31" s="79">
        <v>70</v>
      </c>
      <c r="AM31" s="14">
        <v>47.454680000000003</v>
      </c>
      <c r="AN31" s="14">
        <v>49.558790000000002</v>
      </c>
      <c r="AO31" s="14">
        <v>82.394490000000005</v>
      </c>
      <c r="AP31" s="14">
        <v>35.392230000000005</v>
      </c>
      <c r="AQ31" s="109">
        <v>26.2</v>
      </c>
      <c r="AR31" s="115">
        <f t="shared" si="5"/>
        <v>143.98671999999999</v>
      </c>
      <c r="AW31" s="67">
        <v>1881</v>
      </c>
    </row>
    <row r="32" spans="1:49" ht="10.15" customHeight="1" x14ac:dyDescent="0.2">
      <c r="A32" s="24">
        <v>41911</v>
      </c>
      <c r="B32" s="54">
        <f t="shared" si="6"/>
        <v>2014</v>
      </c>
      <c r="C32" s="56">
        <v>41913</v>
      </c>
      <c r="D32" s="81">
        <v>88.05</v>
      </c>
      <c r="E32" s="32">
        <v>22.83</v>
      </c>
      <c r="F32" s="34">
        <f t="shared" si="2"/>
        <v>4268.88</v>
      </c>
      <c r="G32" s="34"/>
      <c r="I32" s="6">
        <f t="shared" si="7"/>
        <v>125000</v>
      </c>
      <c r="J32" s="6">
        <v>125</v>
      </c>
      <c r="L32" s="55">
        <v>59.36</v>
      </c>
      <c r="M32" s="80">
        <f t="shared" si="3"/>
        <v>2285.36</v>
      </c>
      <c r="N32" s="145"/>
      <c r="S32" s="26">
        <v>66</v>
      </c>
      <c r="X32" s="120">
        <v>213</v>
      </c>
      <c r="AB32" s="91">
        <v>57.472000000000001</v>
      </c>
      <c r="AC32" s="91">
        <v>57.472000000000001</v>
      </c>
      <c r="AF32" s="55">
        <v>47.41</v>
      </c>
      <c r="AG32" s="138">
        <f t="shared" si="4"/>
        <v>1825.2849999999999</v>
      </c>
      <c r="AI32" s="85">
        <v>55.422003906249998</v>
      </c>
      <c r="AJ32" s="79">
        <v>70</v>
      </c>
      <c r="AK32" s="79">
        <v>70</v>
      </c>
      <c r="AM32" s="14">
        <v>47.690930000000002</v>
      </c>
      <c r="AN32" s="14">
        <v>50.425059999999995</v>
      </c>
      <c r="AO32" s="14">
        <v>81.873100000000008</v>
      </c>
      <c r="AP32" s="14">
        <v>33.55547</v>
      </c>
      <c r="AQ32" s="109">
        <v>26.5</v>
      </c>
      <c r="AR32" s="115">
        <f t="shared" si="5"/>
        <v>141.92857000000001</v>
      </c>
      <c r="AW32" s="67">
        <v>1881</v>
      </c>
    </row>
    <row r="33" spans="1:49" ht="10.15" customHeight="1" x14ac:dyDescent="0.2">
      <c r="A33" s="24">
        <v>41912</v>
      </c>
      <c r="B33" s="54">
        <f t="shared" si="6"/>
        <v>2014</v>
      </c>
      <c r="D33" s="81">
        <v>88.05</v>
      </c>
      <c r="E33" s="32">
        <v>22.83</v>
      </c>
      <c r="F33" s="34">
        <f t="shared" si="2"/>
        <v>4268.88</v>
      </c>
      <c r="G33" s="34"/>
      <c r="I33" s="6">
        <f t="shared" si="7"/>
        <v>125000</v>
      </c>
      <c r="J33" s="6">
        <v>125</v>
      </c>
      <c r="L33" s="55">
        <v>59.36</v>
      </c>
      <c r="M33" s="80">
        <f t="shared" si="3"/>
        <v>2285.36</v>
      </c>
      <c r="N33" s="145"/>
      <c r="S33" s="26">
        <v>66</v>
      </c>
      <c r="X33" s="120">
        <v>213</v>
      </c>
      <c r="AB33" s="91">
        <v>57.472000000000001</v>
      </c>
      <c r="AC33" s="91">
        <v>57.472000000000001</v>
      </c>
      <c r="AF33" s="55">
        <v>47.41</v>
      </c>
      <c r="AG33" s="138">
        <f t="shared" si="4"/>
        <v>1825.2849999999999</v>
      </c>
      <c r="AI33" s="85">
        <v>49.468488281250004</v>
      </c>
      <c r="AJ33" s="79">
        <v>70</v>
      </c>
      <c r="AK33" s="79">
        <v>70</v>
      </c>
      <c r="AM33" s="14">
        <v>46.285160000000005</v>
      </c>
      <c r="AN33" s="14">
        <v>46.379989999999999</v>
      </c>
      <c r="AO33" s="14">
        <v>81.806910000000002</v>
      </c>
      <c r="AP33" s="14">
        <v>32.735709999999997</v>
      </c>
      <c r="AQ33" s="109">
        <v>23.5</v>
      </c>
      <c r="AR33" s="115">
        <f t="shared" si="5"/>
        <v>138.04262</v>
      </c>
      <c r="AW33" s="67">
        <v>1881</v>
      </c>
    </row>
    <row r="34" spans="1:49" ht="10.15" customHeight="1" x14ac:dyDescent="0.2">
      <c r="A34" s="24">
        <v>41913</v>
      </c>
      <c r="B34" s="54">
        <f t="shared" si="6"/>
        <v>2014</v>
      </c>
      <c r="D34" s="81">
        <v>88.05</v>
      </c>
      <c r="E34" s="32">
        <v>22.83</v>
      </c>
      <c r="F34" s="34">
        <f t="shared" si="2"/>
        <v>4268.88</v>
      </c>
      <c r="G34" s="34"/>
      <c r="I34" s="6">
        <v>129000</v>
      </c>
      <c r="J34" s="6">
        <v>129</v>
      </c>
      <c r="L34" s="55">
        <v>59.36</v>
      </c>
      <c r="M34" s="80">
        <f t="shared" si="3"/>
        <v>2285.36</v>
      </c>
      <c r="N34" s="145"/>
      <c r="S34" s="26">
        <v>67</v>
      </c>
      <c r="X34" s="120">
        <v>213.4</v>
      </c>
      <c r="AB34" s="91">
        <v>57.737000000000002</v>
      </c>
      <c r="AC34" s="91">
        <v>57.737000000000002</v>
      </c>
      <c r="AF34" s="55">
        <v>47.41</v>
      </c>
      <c r="AG34" s="138">
        <f t="shared" si="4"/>
        <v>1825.2849999999999</v>
      </c>
      <c r="AI34" s="85">
        <v>59.800878906249999</v>
      </c>
      <c r="AJ34" s="79">
        <v>70</v>
      </c>
      <c r="AK34" s="79">
        <v>70</v>
      </c>
      <c r="AM34" s="14">
        <v>43.824349999999995</v>
      </c>
      <c r="AN34" s="14">
        <v>46.915339999999993</v>
      </c>
      <c r="AO34" s="14">
        <v>81.199590000000001</v>
      </c>
      <c r="AP34" s="14">
        <v>33.326160000000002</v>
      </c>
      <c r="AQ34" s="109">
        <v>23.5</v>
      </c>
      <c r="AR34" s="115">
        <f t="shared" si="5"/>
        <v>138.02575000000002</v>
      </c>
      <c r="AW34" s="67">
        <v>1881</v>
      </c>
    </row>
    <row r="35" spans="1:49" ht="10.15" customHeight="1" x14ac:dyDescent="0.2">
      <c r="A35" s="24">
        <v>41914</v>
      </c>
      <c r="B35" s="54">
        <f t="shared" si="6"/>
        <v>2014</v>
      </c>
      <c r="D35" s="81">
        <v>88.05</v>
      </c>
      <c r="E35" s="32">
        <v>22.83</v>
      </c>
      <c r="F35" s="34">
        <f t="shared" si="2"/>
        <v>4268.88</v>
      </c>
      <c r="G35" s="34"/>
      <c r="I35" s="6">
        <v>129000</v>
      </c>
      <c r="J35" s="6">
        <v>129</v>
      </c>
      <c r="L35" s="55">
        <v>59.36</v>
      </c>
      <c r="M35" s="80">
        <f t="shared" si="3"/>
        <v>2285.36</v>
      </c>
      <c r="N35" s="145"/>
      <c r="S35" s="26">
        <v>67</v>
      </c>
      <c r="X35" s="120">
        <v>213.4</v>
      </c>
      <c r="AB35" s="91">
        <v>57.737000000000002</v>
      </c>
      <c r="AC35" s="91">
        <v>57.737000000000002</v>
      </c>
      <c r="AF35" s="55">
        <v>47.41</v>
      </c>
      <c r="AG35" s="138">
        <f t="shared" si="4"/>
        <v>1825.2849999999999</v>
      </c>
      <c r="AI35" s="85">
        <v>57.602406250000001</v>
      </c>
      <c r="AJ35" s="79">
        <v>70</v>
      </c>
      <c r="AK35" s="79">
        <v>70</v>
      </c>
      <c r="AM35" s="14">
        <v>47.004690000000004</v>
      </c>
      <c r="AN35" s="14">
        <v>48.029839999999993</v>
      </c>
      <c r="AO35" s="14">
        <v>78.903499999999994</v>
      </c>
      <c r="AP35" s="14">
        <v>34.915999999999997</v>
      </c>
      <c r="AQ35" s="109">
        <v>23.1</v>
      </c>
      <c r="AR35" s="115">
        <f t="shared" si="5"/>
        <v>136.9195</v>
      </c>
      <c r="AW35" s="67">
        <v>1881</v>
      </c>
    </row>
    <row r="36" spans="1:49" ht="10.15" customHeight="1" x14ac:dyDescent="0.2">
      <c r="A36" s="24">
        <v>41915</v>
      </c>
      <c r="B36" s="54">
        <f t="shared" si="6"/>
        <v>2014</v>
      </c>
      <c r="D36" s="81">
        <v>88.05</v>
      </c>
      <c r="E36" s="32">
        <v>22.83</v>
      </c>
      <c r="F36" s="34">
        <f t="shared" si="2"/>
        <v>4268.88</v>
      </c>
      <c r="G36" s="34"/>
      <c r="I36" s="6">
        <v>129000</v>
      </c>
      <c r="J36" s="6">
        <v>129</v>
      </c>
      <c r="L36" s="55">
        <v>59.36</v>
      </c>
      <c r="M36" s="80">
        <f t="shared" si="3"/>
        <v>2285.36</v>
      </c>
      <c r="N36" s="145"/>
      <c r="S36" s="26">
        <v>67</v>
      </c>
      <c r="X36" s="120">
        <v>213.4</v>
      </c>
      <c r="AB36" s="91">
        <v>57.737000000000002</v>
      </c>
      <c r="AC36" s="91">
        <v>57.737000000000002</v>
      </c>
      <c r="AF36" s="55">
        <v>47.41</v>
      </c>
      <c r="AG36" s="138">
        <f t="shared" si="4"/>
        <v>1825.2849999999999</v>
      </c>
      <c r="AI36" s="85">
        <v>60.206199218750001</v>
      </c>
      <c r="AJ36" s="79">
        <v>70</v>
      </c>
      <c r="AK36" s="79">
        <v>70</v>
      </c>
      <c r="AM36" s="14">
        <v>49.284019999999998</v>
      </c>
      <c r="AN36" s="14">
        <v>52.674300000000002</v>
      </c>
      <c r="AO36" s="14">
        <v>78.441460000000006</v>
      </c>
      <c r="AP36" s="14">
        <v>40.758929999999999</v>
      </c>
      <c r="AQ36" s="109">
        <v>16</v>
      </c>
      <c r="AR36" s="115">
        <f t="shared" si="5"/>
        <v>135.20039</v>
      </c>
      <c r="AW36" s="67">
        <v>1881</v>
      </c>
    </row>
    <row r="37" spans="1:49" ht="10.15" customHeight="1" x14ac:dyDescent="0.2">
      <c r="A37" s="24">
        <v>41916</v>
      </c>
      <c r="B37" s="54">
        <f t="shared" si="6"/>
        <v>2014</v>
      </c>
      <c r="D37" s="81">
        <v>88.05</v>
      </c>
      <c r="E37" s="32">
        <v>22.83</v>
      </c>
      <c r="F37" s="34">
        <f t="shared" si="2"/>
        <v>4268.88</v>
      </c>
      <c r="G37" s="34"/>
      <c r="I37" s="6">
        <v>129000</v>
      </c>
      <c r="J37" s="6">
        <v>129</v>
      </c>
      <c r="L37" s="55">
        <v>59.36</v>
      </c>
      <c r="M37" s="80">
        <f t="shared" si="3"/>
        <v>2285.36</v>
      </c>
      <c r="N37" s="145"/>
      <c r="S37" s="26">
        <v>67</v>
      </c>
      <c r="X37" s="120">
        <v>213.4</v>
      </c>
      <c r="AB37" s="91">
        <v>57.737000000000002</v>
      </c>
      <c r="AC37" s="91">
        <v>57.737000000000002</v>
      </c>
      <c r="AF37" s="55">
        <v>47.41</v>
      </c>
      <c r="AG37" s="138">
        <f t="shared" si="4"/>
        <v>1825.2849999999999</v>
      </c>
      <c r="AI37" s="85">
        <v>59.833917968750001</v>
      </c>
      <c r="AJ37" s="79">
        <v>70</v>
      </c>
      <c r="AK37" s="79">
        <v>70</v>
      </c>
      <c r="AM37" s="14">
        <v>53.25573</v>
      </c>
      <c r="AN37" s="14">
        <v>56.685660000000006</v>
      </c>
      <c r="AO37" s="14">
        <v>76.774770000000004</v>
      </c>
      <c r="AP37" s="14">
        <v>40.37068</v>
      </c>
      <c r="AQ37" s="109">
        <v>21.1</v>
      </c>
      <c r="AR37" s="115">
        <f t="shared" si="5"/>
        <v>138.24545000000001</v>
      </c>
      <c r="AW37" s="67">
        <v>1881</v>
      </c>
    </row>
    <row r="38" spans="1:49" ht="10.15" customHeight="1" x14ac:dyDescent="0.2">
      <c r="A38" s="24">
        <v>41917</v>
      </c>
      <c r="B38" s="54">
        <f t="shared" si="6"/>
        <v>2014</v>
      </c>
      <c r="D38" s="81">
        <v>88.05</v>
      </c>
      <c r="E38" s="32">
        <v>22.83</v>
      </c>
      <c r="F38" s="34">
        <f t="shared" si="2"/>
        <v>4268.88</v>
      </c>
      <c r="G38" s="34"/>
      <c r="I38" s="6">
        <v>129000</v>
      </c>
      <c r="J38" s="6">
        <v>129</v>
      </c>
      <c r="L38" s="55">
        <v>59.36</v>
      </c>
      <c r="M38" s="80">
        <f t="shared" si="3"/>
        <v>2285.36</v>
      </c>
      <c r="N38" s="145"/>
      <c r="S38" s="26">
        <v>67</v>
      </c>
      <c r="X38" s="120">
        <v>213.4</v>
      </c>
      <c r="AB38" s="91">
        <v>57.737000000000002</v>
      </c>
      <c r="AC38" s="91">
        <v>57.737000000000002</v>
      </c>
      <c r="AF38" s="55">
        <v>47.41</v>
      </c>
      <c r="AG38" s="138">
        <f t="shared" si="4"/>
        <v>1825.2849999999999</v>
      </c>
      <c r="AI38" s="85">
        <v>54.131039062500001</v>
      </c>
      <c r="AJ38" s="79">
        <v>70</v>
      </c>
      <c r="AK38" s="79">
        <v>70</v>
      </c>
      <c r="AM38" s="14">
        <v>51.571469999999998</v>
      </c>
      <c r="AN38" s="14">
        <v>54.871550000000006</v>
      </c>
      <c r="AO38" s="14">
        <v>76.174770000000009</v>
      </c>
      <c r="AP38" s="14">
        <v>40.06503</v>
      </c>
      <c r="AQ38" s="109">
        <v>24.7</v>
      </c>
      <c r="AR38" s="115">
        <f t="shared" si="5"/>
        <v>140.93979999999999</v>
      </c>
      <c r="AW38" s="67">
        <v>1881</v>
      </c>
    </row>
    <row r="39" spans="1:49" ht="10.15" customHeight="1" x14ac:dyDescent="0.2">
      <c r="A39" s="24">
        <v>41918</v>
      </c>
      <c r="B39" s="54">
        <f t="shared" si="6"/>
        <v>2014</v>
      </c>
      <c r="D39" s="81">
        <v>88.05</v>
      </c>
      <c r="E39" s="32">
        <v>22.83</v>
      </c>
      <c r="F39" s="34">
        <f t="shared" si="2"/>
        <v>4268.88</v>
      </c>
      <c r="G39" s="34"/>
      <c r="I39" s="6">
        <f t="shared" si="7"/>
        <v>122000</v>
      </c>
      <c r="J39" s="55">
        <v>122</v>
      </c>
      <c r="K39" s="86" t="s">
        <v>46</v>
      </c>
      <c r="L39" s="55">
        <v>59.36</v>
      </c>
      <c r="M39" s="80">
        <f t="shared" si="3"/>
        <v>2285.36</v>
      </c>
      <c r="N39" s="145"/>
      <c r="S39" s="26">
        <v>67</v>
      </c>
      <c r="X39" s="120">
        <v>213.4</v>
      </c>
      <c r="AB39" s="91">
        <v>57.737000000000002</v>
      </c>
      <c r="AC39" s="91">
        <v>57.737000000000002</v>
      </c>
      <c r="AF39" s="55">
        <v>47.41</v>
      </c>
      <c r="AG39" s="138">
        <f t="shared" si="4"/>
        <v>1825.2849999999999</v>
      </c>
      <c r="AI39" s="85">
        <v>56.018351562500001</v>
      </c>
      <c r="AJ39" s="79">
        <v>70</v>
      </c>
      <c r="AK39" s="79">
        <v>70</v>
      </c>
      <c r="AM39" s="14">
        <v>51.585300000000004</v>
      </c>
      <c r="AN39" s="14">
        <v>54.425750000000001</v>
      </c>
      <c r="AO39" s="14">
        <v>79.595089999999999</v>
      </c>
      <c r="AP39" s="14">
        <v>39.433970000000002</v>
      </c>
      <c r="AQ39" s="109">
        <v>24.5</v>
      </c>
      <c r="AR39" s="115">
        <f t="shared" si="5"/>
        <v>143.52906000000002</v>
      </c>
      <c r="AW39" s="67">
        <v>1881</v>
      </c>
    </row>
    <row r="40" spans="1:49" ht="10.15" customHeight="1" x14ac:dyDescent="0.2">
      <c r="A40" s="24">
        <v>41919</v>
      </c>
      <c r="B40" s="54">
        <f t="shared" si="6"/>
        <v>2014</v>
      </c>
      <c r="D40" s="81">
        <v>88.05</v>
      </c>
      <c r="E40" s="32">
        <v>22.83</v>
      </c>
      <c r="F40" s="34">
        <f t="shared" si="2"/>
        <v>4268.88</v>
      </c>
      <c r="G40" s="34"/>
      <c r="I40" s="6">
        <f t="shared" si="7"/>
        <v>122000</v>
      </c>
      <c r="J40" s="55">
        <v>122</v>
      </c>
      <c r="K40" s="86" t="s">
        <v>46</v>
      </c>
      <c r="L40" s="55">
        <v>59.36</v>
      </c>
      <c r="M40" s="80">
        <f t="shared" si="3"/>
        <v>2285.36</v>
      </c>
      <c r="N40" s="145"/>
      <c r="S40" s="26">
        <v>67</v>
      </c>
      <c r="X40" s="120">
        <v>213.4</v>
      </c>
      <c r="AB40" s="91">
        <v>57.737000000000002</v>
      </c>
      <c r="AC40" s="91">
        <v>57.737000000000002</v>
      </c>
      <c r="AF40" s="55">
        <v>47.41</v>
      </c>
      <c r="AG40" s="138">
        <f t="shared" si="4"/>
        <v>1825.2849999999999</v>
      </c>
      <c r="AI40" s="85">
        <v>55.575187499999998</v>
      </c>
      <c r="AJ40" s="79">
        <v>70</v>
      </c>
      <c r="AK40" s="79">
        <v>70</v>
      </c>
      <c r="AM40" s="14">
        <v>51.458169999999996</v>
      </c>
      <c r="AN40" s="14">
        <v>54.12182</v>
      </c>
      <c r="AO40" s="14">
        <v>82.285160000000005</v>
      </c>
      <c r="AP40" s="14">
        <v>40.200760000000002</v>
      </c>
      <c r="AQ40" s="109">
        <v>22.5</v>
      </c>
      <c r="AR40" s="115">
        <f t="shared" si="5"/>
        <v>144.98592000000002</v>
      </c>
      <c r="AW40" s="67">
        <v>1881</v>
      </c>
    </row>
    <row r="41" spans="1:49" ht="10.15" customHeight="1" x14ac:dyDescent="0.2">
      <c r="A41" s="24">
        <v>41920</v>
      </c>
      <c r="B41" s="54">
        <f t="shared" si="6"/>
        <v>2014</v>
      </c>
      <c r="D41" s="81">
        <v>88.05</v>
      </c>
      <c r="E41" s="32">
        <v>22.83</v>
      </c>
      <c r="F41" s="34">
        <f t="shared" si="2"/>
        <v>4268.88</v>
      </c>
      <c r="G41" s="34"/>
      <c r="I41" s="6">
        <f t="shared" si="7"/>
        <v>122000</v>
      </c>
      <c r="J41" s="55">
        <v>122</v>
      </c>
      <c r="K41" s="86" t="s">
        <v>46</v>
      </c>
      <c r="L41" s="55">
        <v>59.36</v>
      </c>
      <c r="M41" s="80">
        <f t="shared" si="3"/>
        <v>2285.36</v>
      </c>
      <c r="N41" s="145"/>
      <c r="S41" s="26">
        <v>67</v>
      </c>
      <c r="X41" s="120">
        <v>213.4</v>
      </c>
      <c r="AB41" s="91">
        <v>57.737000000000002</v>
      </c>
      <c r="AC41" s="91">
        <v>57.737000000000002</v>
      </c>
      <c r="AF41" s="55">
        <v>47.41</v>
      </c>
      <c r="AG41" s="138">
        <f t="shared" si="4"/>
        <v>1825.2849999999999</v>
      </c>
      <c r="AI41" s="85">
        <v>44.362289062499997</v>
      </c>
      <c r="AJ41" s="79">
        <v>70</v>
      </c>
      <c r="AK41" s="79">
        <v>70</v>
      </c>
      <c r="AM41" s="14">
        <v>49.973959999999998</v>
      </c>
      <c r="AN41" s="14">
        <v>50.885469999999998</v>
      </c>
      <c r="AO41" s="14">
        <v>79.706949999999992</v>
      </c>
      <c r="AP41" s="14">
        <v>39.647199999999998</v>
      </c>
      <c r="AQ41" s="109">
        <v>21.8</v>
      </c>
      <c r="AR41" s="115">
        <f t="shared" si="5"/>
        <v>141.15414999999999</v>
      </c>
      <c r="AW41" s="67">
        <v>1881</v>
      </c>
    </row>
    <row r="42" spans="1:49" ht="10.15" customHeight="1" x14ac:dyDescent="0.2">
      <c r="A42" s="24">
        <v>41921</v>
      </c>
      <c r="B42" s="54">
        <f t="shared" si="6"/>
        <v>2014</v>
      </c>
      <c r="D42" s="81">
        <v>88.05</v>
      </c>
      <c r="E42" s="32">
        <v>22.83</v>
      </c>
      <c r="F42" s="34">
        <f t="shared" si="2"/>
        <v>4268.88</v>
      </c>
      <c r="G42" s="34"/>
      <c r="I42" s="6">
        <f>+J39*1000</f>
        <v>122000</v>
      </c>
      <c r="J42" s="55">
        <v>122</v>
      </c>
      <c r="K42" s="86" t="s">
        <v>46</v>
      </c>
      <c r="L42" s="55">
        <v>59.36</v>
      </c>
      <c r="M42" s="80">
        <f t="shared" si="3"/>
        <v>2285.36</v>
      </c>
      <c r="N42" s="145"/>
      <c r="S42" s="26">
        <v>67</v>
      </c>
      <c r="X42" s="120">
        <v>213.4</v>
      </c>
      <c r="AB42" s="91">
        <v>57.737000000000002</v>
      </c>
      <c r="AC42" s="91">
        <v>57.737000000000002</v>
      </c>
      <c r="AF42" s="55">
        <v>47.41</v>
      </c>
      <c r="AG42" s="138">
        <f t="shared" si="4"/>
        <v>1825.2849999999999</v>
      </c>
      <c r="AI42" s="85">
        <v>47.498015625000001</v>
      </c>
      <c r="AJ42" s="79">
        <v>70</v>
      </c>
      <c r="AK42" s="79">
        <v>70</v>
      </c>
      <c r="AM42" s="14">
        <v>49.537199999999999</v>
      </c>
      <c r="AN42" s="14">
        <v>52.589640000000003</v>
      </c>
      <c r="AO42" s="14">
        <v>82.362399999999994</v>
      </c>
      <c r="AP42" s="14">
        <v>41.549349999999997</v>
      </c>
      <c r="AQ42" s="109">
        <v>25.1</v>
      </c>
      <c r="AR42" s="115">
        <f t="shared" si="5"/>
        <v>149.01174999999998</v>
      </c>
      <c r="AW42" s="67">
        <v>1881</v>
      </c>
    </row>
    <row r="43" spans="1:49" ht="10.15" customHeight="1" x14ac:dyDescent="0.2">
      <c r="A43" s="24">
        <v>41922</v>
      </c>
      <c r="B43" s="54">
        <f t="shared" si="6"/>
        <v>2014</v>
      </c>
      <c r="D43" s="81">
        <v>88.05</v>
      </c>
      <c r="E43" s="32">
        <v>22.83</v>
      </c>
      <c r="F43" s="34">
        <f t="shared" si="2"/>
        <v>4268.88</v>
      </c>
      <c r="G43" s="34"/>
      <c r="I43" s="6">
        <v>129000</v>
      </c>
      <c r="J43" s="6">
        <v>129</v>
      </c>
      <c r="L43" s="55">
        <v>59.36</v>
      </c>
      <c r="M43" s="80">
        <f t="shared" si="3"/>
        <v>2285.36</v>
      </c>
      <c r="N43" s="145"/>
      <c r="S43" s="26">
        <v>67</v>
      </c>
      <c r="X43" s="120">
        <v>213.4</v>
      </c>
      <c r="AB43" s="91">
        <v>57.737000000000002</v>
      </c>
      <c r="AC43" s="91">
        <v>57.737000000000002</v>
      </c>
      <c r="AF43" s="55">
        <v>47.41</v>
      </c>
      <c r="AG43" s="138">
        <f t="shared" si="4"/>
        <v>1825.2849999999999</v>
      </c>
      <c r="AI43" s="85">
        <v>50.196789062500002</v>
      </c>
      <c r="AJ43" s="79">
        <v>70</v>
      </c>
      <c r="AK43" s="79">
        <v>70</v>
      </c>
      <c r="AM43" s="14">
        <v>50.722279999999998</v>
      </c>
      <c r="AN43" s="14">
        <v>53.031779999999998</v>
      </c>
      <c r="AO43" s="14">
        <v>80.808589999999995</v>
      </c>
      <c r="AP43" s="14">
        <v>41.211469999999998</v>
      </c>
      <c r="AQ43" s="109">
        <v>17</v>
      </c>
      <c r="AR43" s="115">
        <f t="shared" si="5"/>
        <v>139.02006</v>
      </c>
      <c r="AW43" s="67">
        <v>1881</v>
      </c>
    </row>
    <row r="44" spans="1:49" ht="10.15" customHeight="1" x14ac:dyDescent="0.2">
      <c r="A44" s="24">
        <v>41923</v>
      </c>
      <c r="B44" s="54">
        <f t="shared" si="6"/>
        <v>2014</v>
      </c>
      <c r="D44" s="81">
        <v>88.05</v>
      </c>
      <c r="E44" s="32">
        <v>22.83</v>
      </c>
      <c r="F44" s="34">
        <f t="shared" si="2"/>
        <v>4268.88</v>
      </c>
      <c r="G44" s="34"/>
      <c r="I44" s="6">
        <v>129000</v>
      </c>
      <c r="J44" s="6">
        <v>129</v>
      </c>
      <c r="L44" s="55">
        <v>59.36</v>
      </c>
      <c r="M44" s="80">
        <f t="shared" si="3"/>
        <v>2285.36</v>
      </c>
      <c r="N44" s="145"/>
      <c r="S44" s="26">
        <v>67</v>
      </c>
      <c r="X44" s="120">
        <v>213.4</v>
      </c>
      <c r="AB44" s="91">
        <v>57.737000000000002</v>
      </c>
      <c r="AC44" s="91">
        <v>57.737000000000002</v>
      </c>
      <c r="AF44" s="55">
        <v>47.41</v>
      </c>
      <c r="AG44" s="138">
        <f t="shared" si="4"/>
        <v>1825.2849999999999</v>
      </c>
      <c r="AI44" s="85">
        <v>48.737945312500003</v>
      </c>
      <c r="AJ44" s="79">
        <v>70</v>
      </c>
      <c r="AK44" s="79">
        <v>70</v>
      </c>
      <c r="AM44" s="14">
        <v>48.25779</v>
      </c>
      <c r="AN44" s="14">
        <v>51.266300000000001</v>
      </c>
      <c r="AO44" s="14">
        <v>80.906070000000014</v>
      </c>
      <c r="AP44" s="14">
        <v>42.875519999999995</v>
      </c>
      <c r="AQ44" s="109">
        <v>20.9</v>
      </c>
      <c r="AR44" s="115">
        <f t="shared" si="5"/>
        <v>144.68159</v>
      </c>
      <c r="AW44" s="67">
        <v>1881</v>
      </c>
    </row>
    <row r="45" spans="1:49" ht="10.15" customHeight="1" x14ac:dyDescent="0.2">
      <c r="A45" s="24">
        <v>41924</v>
      </c>
      <c r="B45" s="54">
        <f t="shared" si="6"/>
        <v>2014</v>
      </c>
      <c r="D45" s="81">
        <v>88.05</v>
      </c>
      <c r="E45" s="32">
        <v>22.83</v>
      </c>
      <c r="F45" s="34">
        <f t="shared" si="2"/>
        <v>4268.88</v>
      </c>
      <c r="G45" s="34"/>
      <c r="I45" s="6">
        <v>129000</v>
      </c>
      <c r="J45" s="6">
        <v>129</v>
      </c>
      <c r="L45" s="55">
        <v>59.36</v>
      </c>
      <c r="M45" s="80">
        <f t="shared" si="3"/>
        <v>2285.36</v>
      </c>
      <c r="N45" s="145"/>
      <c r="S45" s="26">
        <v>67</v>
      </c>
      <c r="X45" s="120">
        <v>213.4</v>
      </c>
      <c r="AB45" s="91">
        <v>57.737000000000002</v>
      </c>
      <c r="AC45" s="91">
        <v>57.737000000000002</v>
      </c>
      <c r="AF45" s="55">
        <v>47.41</v>
      </c>
      <c r="AG45" s="138">
        <f t="shared" si="4"/>
        <v>1825.2849999999999</v>
      </c>
      <c r="AI45" s="85">
        <v>48.812511718750002</v>
      </c>
      <c r="AJ45" s="79">
        <v>70</v>
      </c>
      <c r="AK45" s="79">
        <v>70</v>
      </c>
      <c r="AM45" s="14">
        <v>46.432970000000005</v>
      </c>
      <c r="AN45" s="14">
        <v>50.200960000000002</v>
      </c>
      <c r="AO45" s="14">
        <v>80.709729999999993</v>
      </c>
      <c r="AP45" s="14">
        <v>45.592620000000004</v>
      </c>
      <c r="AQ45" s="109">
        <v>20.5</v>
      </c>
      <c r="AR45" s="115">
        <f t="shared" si="5"/>
        <v>146.80234999999999</v>
      </c>
      <c r="AW45" s="67">
        <v>1881</v>
      </c>
    </row>
    <row r="46" spans="1:49" ht="10.15" customHeight="1" x14ac:dyDescent="0.2">
      <c r="A46" s="24">
        <v>41925</v>
      </c>
      <c r="B46" s="54">
        <f t="shared" si="6"/>
        <v>2014</v>
      </c>
      <c r="D46" s="81">
        <v>88.05</v>
      </c>
      <c r="E46" s="32">
        <v>22.83</v>
      </c>
      <c r="F46" s="34">
        <f t="shared" si="2"/>
        <v>4268.88</v>
      </c>
      <c r="G46" s="34"/>
      <c r="I46" s="6">
        <v>129000</v>
      </c>
      <c r="J46" s="6">
        <v>129</v>
      </c>
      <c r="L46" s="55">
        <v>59.36</v>
      </c>
      <c r="M46" s="80">
        <f t="shared" si="3"/>
        <v>2285.36</v>
      </c>
      <c r="N46" s="145"/>
      <c r="S46" s="26">
        <v>67</v>
      </c>
      <c r="X46" s="120">
        <v>213.4</v>
      </c>
      <c r="AB46" s="91">
        <v>57.737000000000002</v>
      </c>
      <c r="AC46" s="91">
        <v>57.737000000000002</v>
      </c>
      <c r="AF46" s="55">
        <v>47.41</v>
      </c>
      <c r="AG46" s="138">
        <f t="shared" si="4"/>
        <v>1825.2849999999999</v>
      </c>
      <c r="AI46" s="85">
        <v>48.830539062500002</v>
      </c>
      <c r="AJ46" s="79">
        <v>70</v>
      </c>
      <c r="AK46" s="79">
        <v>70</v>
      </c>
      <c r="AM46" s="14">
        <v>48.227209999999999</v>
      </c>
      <c r="AN46" s="14">
        <v>50.785760000000003</v>
      </c>
      <c r="AO46" s="14">
        <v>81.070959999999999</v>
      </c>
      <c r="AP46" s="14">
        <v>44.93806</v>
      </c>
      <c r="AQ46" s="109">
        <v>19.100000000000001</v>
      </c>
      <c r="AR46" s="115">
        <f t="shared" si="5"/>
        <v>145.10901999999999</v>
      </c>
      <c r="AW46" s="67">
        <v>1881</v>
      </c>
    </row>
    <row r="47" spans="1:49" ht="10.15" customHeight="1" x14ac:dyDescent="0.2">
      <c r="A47" s="24">
        <v>41926</v>
      </c>
      <c r="B47" s="54">
        <f t="shared" si="6"/>
        <v>2014</v>
      </c>
      <c r="D47" s="81">
        <v>88.05</v>
      </c>
      <c r="E47" s="32">
        <v>22.83</v>
      </c>
      <c r="F47" s="34">
        <f t="shared" si="2"/>
        <v>4268.88</v>
      </c>
      <c r="G47" s="34"/>
      <c r="I47" s="6">
        <v>129000</v>
      </c>
      <c r="J47" s="6">
        <v>129</v>
      </c>
      <c r="L47" s="55">
        <v>59.36</v>
      </c>
      <c r="M47" s="80">
        <f t="shared" si="3"/>
        <v>2285.36</v>
      </c>
      <c r="N47" s="145"/>
      <c r="S47" s="26">
        <v>67</v>
      </c>
      <c r="X47" s="120">
        <v>213.4</v>
      </c>
      <c r="AB47" s="91">
        <v>57.737000000000002</v>
      </c>
      <c r="AC47" s="91">
        <v>57.737000000000002</v>
      </c>
      <c r="AF47" s="55">
        <v>47.41</v>
      </c>
      <c r="AG47" s="138">
        <f t="shared" si="4"/>
        <v>1825.2849999999999</v>
      </c>
      <c r="AI47" s="85">
        <v>49.310121093749999</v>
      </c>
      <c r="AJ47" s="79">
        <v>70</v>
      </c>
      <c r="AK47" s="79">
        <v>70</v>
      </c>
      <c r="AM47" s="14">
        <v>46.311089999999993</v>
      </c>
      <c r="AN47" s="14">
        <v>48.975709999999999</v>
      </c>
      <c r="AO47" s="14">
        <v>81.015799999999999</v>
      </c>
      <c r="AP47" s="14">
        <v>41.658679999999997</v>
      </c>
      <c r="AQ47" s="109">
        <v>19</v>
      </c>
      <c r="AR47" s="115">
        <f t="shared" si="5"/>
        <v>141.67447999999999</v>
      </c>
      <c r="AW47" s="67">
        <v>1881</v>
      </c>
    </row>
    <row r="48" spans="1:49" ht="10.15" customHeight="1" x14ac:dyDescent="0.2">
      <c r="A48" s="24">
        <v>41927</v>
      </c>
      <c r="B48" s="54">
        <f t="shared" si="6"/>
        <v>2014</v>
      </c>
      <c r="D48" s="81">
        <v>88.05</v>
      </c>
      <c r="E48" s="32">
        <v>22.83</v>
      </c>
      <c r="F48" s="34">
        <f t="shared" si="2"/>
        <v>4268.88</v>
      </c>
      <c r="G48" s="34"/>
      <c r="I48" s="6">
        <v>129000</v>
      </c>
      <c r="J48" s="6">
        <v>129</v>
      </c>
      <c r="L48" s="55">
        <v>59.36</v>
      </c>
      <c r="M48" s="80">
        <f t="shared" si="3"/>
        <v>2285.36</v>
      </c>
      <c r="N48" s="145"/>
      <c r="S48" s="26">
        <v>67</v>
      </c>
      <c r="X48" s="120">
        <v>213.4</v>
      </c>
      <c r="AB48" s="91">
        <v>57.737000000000002</v>
      </c>
      <c r="AC48" s="91">
        <v>57.737000000000002</v>
      </c>
      <c r="AF48" s="55">
        <v>47.41</v>
      </c>
      <c r="AG48" s="138">
        <f t="shared" si="4"/>
        <v>1825.2849999999999</v>
      </c>
      <c r="AI48" s="85">
        <v>49.26782421875</v>
      </c>
      <c r="AJ48" s="79">
        <v>70</v>
      </c>
      <c r="AK48" s="79">
        <v>70</v>
      </c>
      <c r="AM48" s="14">
        <v>48.295519999999996</v>
      </c>
      <c r="AN48" s="14">
        <v>50.820569999999996</v>
      </c>
      <c r="AO48" s="14">
        <v>81.443770000000001</v>
      </c>
      <c r="AP48" s="14">
        <v>40.67277</v>
      </c>
      <c r="AQ48" s="109">
        <v>16.8</v>
      </c>
      <c r="AR48" s="115">
        <f t="shared" si="5"/>
        <v>138.91654</v>
      </c>
      <c r="AW48" s="67">
        <v>1881</v>
      </c>
    </row>
    <row r="49" spans="1:49" ht="10.15" customHeight="1" x14ac:dyDescent="0.2">
      <c r="A49" s="24">
        <v>41928</v>
      </c>
      <c r="B49" s="54">
        <f t="shared" si="6"/>
        <v>2014</v>
      </c>
      <c r="D49" s="81">
        <v>88.05</v>
      </c>
      <c r="E49" s="32">
        <v>22.83</v>
      </c>
      <c r="F49" s="34">
        <f t="shared" si="2"/>
        <v>4268.88</v>
      </c>
      <c r="G49" s="34"/>
      <c r="I49" s="6">
        <v>129000</v>
      </c>
      <c r="J49" s="6">
        <v>129</v>
      </c>
      <c r="L49" s="55">
        <v>59.36</v>
      </c>
      <c r="M49" s="80">
        <f t="shared" si="3"/>
        <v>2285.36</v>
      </c>
      <c r="N49" s="145"/>
      <c r="S49" s="26">
        <v>67</v>
      </c>
      <c r="X49" s="120">
        <v>213.4</v>
      </c>
      <c r="AB49" s="91">
        <v>57.737000000000002</v>
      </c>
      <c r="AC49" s="91">
        <v>57.737000000000002</v>
      </c>
      <c r="AF49" s="55">
        <v>47.41</v>
      </c>
      <c r="AG49" s="138">
        <f t="shared" si="4"/>
        <v>1825.2849999999999</v>
      </c>
      <c r="AI49" s="85">
        <v>49.039394531249997</v>
      </c>
      <c r="AJ49" s="79">
        <v>70</v>
      </c>
      <c r="AK49" s="79">
        <v>70</v>
      </c>
      <c r="AM49" s="14">
        <v>47.950569999999999</v>
      </c>
      <c r="AN49" s="14">
        <v>51.018709999999999</v>
      </c>
      <c r="AO49" s="14">
        <v>84.965779999999995</v>
      </c>
      <c r="AP49" s="14">
        <v>38.976480000000002</v>
      </c>
      <c r="AQ49" s="109">
        <v>17.2</v>
      </c>
      <c r="AR49" s="115">
        <f t="shared" si="5"/>
        <v>141.14225999999999</v>
      </c>
      <c r="AW49" s="67">
        <v>1881</v>
      </c>
    </row>
    <row r="50" spans="1:49" ht="10.15" customHeight="1" x14ac:dyDescent="0.2">
      <c r="A50" s="24">
        <v>41929</v>
      </c>
      <c r="B50" s="54">
        <f t="shared" si="6"/>
        <v>2014</v>
      </c>
      <c r="D50" s="81">
        <v>88.05</v>
      </c>
      <c r="E50" s="32">
        <v>22.83</v>
      </c>
      <c r="F50" s="34">
        <f t="shared" si="2"/>
        <v>4268.88</v>
      </c>
      <c r="G50" s="34"/>
      <c r="I50" s="6">
        <v>129000</v>
      </c>
      <c r="J50" s="6">
        <v>129</v>
      </c>
      <c r="L50" s="55">
        <v>59.36</v>
      </c>
      <c r="M50" s="80">
        <f t="shared" si="3"/>
        <v>2285.36</v>
      </c>
      <c r="N50" s="145"/>
      <c r="S50" s="26">
        <v>67</v>
      </c>
      <c r="X50" s="120">
        <v>213.4</v>
      </c>
      <c r="AB50" s="91">
        <v>57.737000000000002</v>
      </c>
      <c r="AC50" s="91">
        <v>57.737000000000002</v>
      </c>
      <c r="AF50" s="55">
        <v>47.41</v>
      </c>
      <c r="AG50" s="138">
        <f t="shared" si="4"/>
        <v>1825.2849999999999</v>
      </c>
      <c r="AI50" s="85">
        <v>48.016417968749998</v>
      </c>
      <c r="AJ50" s="79">
        <v>70</v>
      </c>
      <c r="AK50" s="79">
        <v>70</v>
      </c>
      <c r="AM50" s="14">
        <v>48.411749999999998</v>
      </c>
      <c r="AN50" s="14">
        <v>51.194470000000003</v>
      </c>
      <c r="AO50" s="14">
        <v>81.898820000000001</v>
      </c>
      <c r="AP50" s="14">
        <v>41.188040000000001</v>
      </c>
      <c r="AQ50" s="109">
        <v>16.5</v>
      </c>
      <c r="AR50" s="115">
        <f t="shared" si="5"/>
        <v>139.58686</v>
      </c>
      <c r="AW50" s="67">
        <v>1881</v>
      </c>
    </row>
    <row r="51" spans="1:49" ht="10.15" customHeight="1" x14ac:dyDescent="0.2">
      <c r="A51" s="24">
        <v>41930</v>
      </c>
      <c r="B51" s="54">
        <f t="shared" si="6"/>
        <v>2014</v>
      </c>
      <c r="D51" s="81">
        <v>88.05</v>
      </c>
      <c r="E51" s="32">
        <v>22.83</v>
      </c>
      <c r="F51" s="34">
        <f t="shared" si="2"/>
        <v>4268.88</v>
      </c>
      <c r="G51" s="34"/>
      <c r="I51" s="6">
        <v>129000</v>
      </c>
      <c r="J51" s="6">
        <v>129</v>
      </c>
      <c r="L51" s="55">
        <v>59.36</v>
      </c>
      <c r="M51" s="80">
        <f t="shared" si="3"/>
        <v>2285.36</v>
      </c>
      <c r="N51" s="145"/>
      <c r="S51" s="26">
        <v>67</v>
      </c>
      <c r="X51" s="120">
        <v>213.4</v>
      </c>
      <c r="AB51" s="91">
        <v>57.737000000000002</v>
      </c>
      <c r="AC51" s="91">
        <v>57.737000000000002</v>
      </c>
      <c r="AF51" s="55">
        <v>47.41</v>
      </c>
      <c r="AG51" s="138">
        <f t="shared" si="4"/>
        <v>1825.2849999999999</v>
      </c>
      <c r="AI51" s="85">
        <v>49.599234375000002</v>
      </c>
      <c r="AJ51" s="79">
        <v>70</v>
      </c>
      <c r="AK51" s="79">
        <v>70</v>
      </c>
      <c r="AM51" s="14">
        <v>49.224580000000003</v>
      </c>
      <c r="AN51" s="14">
        <v>51.820860000000003</v>
      </c>
      <c r="AO51" s="14">
        <v>80.568039999999996</v>
      </c>
      <c r="AP51" s="14">
        <v>43.070250000000001</v>
      </c>
      <c r="AQ51" s="109">
        <v>20.5</v>
      </c>
      <c r="AR51" s="115">
        <f t="shared" si="5"/>
        <v>144.13828999999998</v>
      </c>
      <c r="AW51" s="67">
        <v>1881</v>
      </c>
    </row>
    <row r="52" spans="1:49" ht="10.15" customHeight="1" x14ac:dyDescent="0.2">
      <c r="A52" s="24">
        <v>41931</v>
      </c>
      <c r="B52" s="54">
        <f t="shared" si="6"/>
        <v>2014</v>
      </c>
      <c r="D52" s="81">
        <v>88.05</v>
      </c>
      <c r="E52" s="32">
        <v>22.83</v>
      </c>
      <c r="F52" s="34">
        <f t="shared" si="2"/>
        <v>4268.88</v>
      </c>
      <c r="G52" s="34"/>
      <c r="I52" s="6">
        <v>129000</v>
      </c>
      <c r="J52" s="6">
        <v>129</v>
      </c>
      <c r="L52" s="55">
        <v>59.36</v>
      </c>
      <c r="M52" s="80">
        <f t="shared" si="3"/>
        <v>2285.36</v>
      </c>
      <c r="N52" s="145"/>
      <c r="S52" s="26">
        <v>67</v>
      </c>
      <c r="X52" s="120">
        <v>213.4</v>
      </c>
      <c r="AB52" s="91">
        <v>57.737000000000002</v>
      </c>
      <c r="AC52" s="91">
        <v>57.737000000000002</v>
      </c>
      <c r="AF52" s="55">
        <v>47.41</v>
      </c>
      <c r="AG52" s="138">
        <f t="shared" si="4"/>
        <v>1825.2849999999999</v>
      </c>
      <c r="AI52" s="85">
        <v>48.740136718750001</v>
      </c>
      <c r="AJ52" s="79">
        <v>70</v>
      </c>
      <c r="AK52" s="79">
        <v>70</v>
      </c>
      <c r="AM52" s="14">
        <v>48.887239999999998</v>
      </c>
      <c r="AN52" s="14">
        <v>51.718519999999998</v>
      </c>
      <c r="AO52" s="14">
        <v>80.06841</v>
      </c>
      <c r="AP52" s="14">
        <v>41.994639999999997</v>
      </c>
      <c r="AQ52" s="109">
        <v>18.600000000000001</v>
      </c>
      <c r="AR52" s="115">
        <f t="shared" si="5"/>
        <v>140.66305</v>
      </c>
      <c r="AW52" s="67">
        <v>1881</v>
      </c>
    </row>
    <row r="53" spans="1:49" ht="10.15" customHeight="1" x14ac:dyDescent="0.2">
      <c r="A53" s="24">
        <v>41932</v>
      </c>
      <c r="B53" s="54">
        <f t="shared" si="6"/>
        <v>2014</v>
      </c>
      <c r="D53" s="81">
        <v>88.05</v>
      </c>
      <c r="E53" s="32">
        <v>22.83</v>
      </c>
      <c r="F53" s="34">
        <f t="shared" si="2"/>
        <v>4268.88</v>
      </c>
      <c r="G53" s="34"/>
      <c r="I53" s="6">
        <v>129000</v>
      </c>
      <c r="J53" s="6">
        <v>129</v>
      </c>
      <c r="L53" s="55">
        <v>59.36</v>
      </c>
      <c r="M53" s="80">
        <f t="shared" si="3"/>
        <v>2285.36</v>
      </c>
      <c r="N53" s="145"/>
      <c r="S53" s="26">
        <v>67</v>
      </c>
      <c r="X53" s="120">
        <v>213.4</v>
      </c>
      <c r="AB53" s="91">
        <v>57.737000000000002</v>
      </c>
      <c r="AC53" s="91">
        <v>57.737000000000002</v>
      </c>
      <c r="AF53" s="55">
        <v>47.41</v>
      </c>
      <c r="AG53" s="138">
        <f t="shared" si="4"/>
        <v>1825.2849999999999</v>
      </c>
      <c r="AI53" s="85">
        <v>48.731781249999997</v>
      </c>
      <c r="AJ53" s="79">
        <v>70</v>
      </c>
      <c r="AK53" s="79">
        <v>70</v>
      </c>
      <c r="AM53" s="14">
        <v>50.093309999999995</v>
      </c>
      <c r="AN53" s="14">
        <v>53.816499999999998</v>
      </c>
      <c r="AO53" s="14">
        <v>78.374710000000007</v>
      </c>
      <c r="AP53" s="14">
        <v>41.398209999999999</v>
      </c>
      <c r="AQ53" s="109">
        <v>18.7</v>
      </c>
      <c r="AR53" s="115">
        <f t="shared" si="5"/>
        <v>138.47291999999999</v>
      </c>
      <c r="AW53" s="67">
        <v>1881</v>
      </c>
    </row>
    <row r="54" spans="1:49" ht="10.15" customHeight="1" x14ac:dyDescent="0.2">
      <c r="A54" s="24">
        <v>41933</v>
      </c>
      <c r="B54" s="54">
        <f t="shared" si="6"/>
        <v>2014</v>
      </c>
      <c r="D54" s="81">
        <v>88.05</v>
      </c>
      <c r="E54" s="32">
        <v>22.83</v>
      </c>
      <c r="F54" s="34">
        <f t="shared" si="2"/>
        <v>4268.88</v>
      </c>
      <c r="G54" s="34"/>
      <c r="I54" s="6">
        <v>129000</v>
      </c>
      <c r="J54" s="6">
        <v>129</v>
      </c>
      <c r="L54" s="55">
        <v>59.36</v>
      </c>
      <c r="M54" s="80">
        <f t="shared" si="3"/>
        <v>2285.36</v>
      </c>
      <c r="N54" s="145"/>
      <c r="S54" s="26">
        <v>67</v>
      </c>
      <c r="X54" s="120">
        <v>213.4</v>
      </c>
      <c r="AB54" s="91">
        <v>57.737000000000002</v>
      </c>
      <c r="AC54" s="91">
        <v>57.737000000000002</v>
      </c>
      <c r="AF54" s="55">
        <v>47.41</v>
      </c>
      <c r="AG54" s="138">
        <f t="shared" si="4"/>
        <v>1825.2849999999999</v>
      </c>
      <c r="AI54" s="85">
        <v>48.76670703125</v>
      </c>
      <c r="AJ54" s="79">
        <v>70</v>
      </c>
      <c r="AK54" s="79">
        <v>70</v>
      </c>
      <c r="AM54" s="14">
        <v>47.899300000000004</v>
      </c>
      <c r="AN54" s="14">
        <v>50.537550000000003</v>
      </c>
      <c r="AO54" s="14">
        <v>80.346800000000002</v>
      </c>
      <c r="AP54" s="14">
        <v>43.726309999999998</v>
      </c>
      <c r="AQ54" s="109">
        <v>24</v>
      </c>
      <c r="AR54" s="115">
        <f t="shared" si="5"/>
        <v>148.07310999999999</v>
      </c>
      <c r="AW54" s="67">
        <v>1881</v>
      </c>
    </row>
    <row r="55" spans="1:49" ht="10.15" customHeight="1" x14ac:dyDescent="0.2">
      <c r="A55" s="24">
        <v>41934</v>
      </c>
      <c r="B55" s="54">
        <f t="shared" si="6"/>
        <v>2014</v>
      </c>
      <c r="D55" s="81">
        <v>88.05</v>
      </c>
      <c r="E55" s="32">
        <v>22.83</v>
      </c>
      <c r="F55" s="34">
        <f t="shared" si="2"/>
        <v>4268.88</v>
      </c>
      <c r="G55" s="34"/>
      <c r="I55" s="6">
        <v>129000</v>
      </c>
      <c r="J55" s="6">
        <v>129</v>
      </c>
      <c r="L55" s="55">
        <v>59.36</v>
      </c>
      <c r="M55" s="80">
        <f t="shared" si="3"/>
        <v>2285.36</v>
      </c>
      <c r="N55" s="145"/>
      <c r="S55" s="26">
        <v>67</v>
      </c>
      <c r="X55" s="120">
        <v>213.4</v>
      </c>
      <c r="AB55" s="91">
        <v>57.737000000000002</v>
      </c>
      <c r="AC55" s="91">
        <v>57.737000000000002</v>
      </c>
      <c r="AF55" s="55">
        <v>47.41</v>
      </c>
      <c r="AG55" s="138">
        <f t="shared" si="4"/>
        <v>1825.2849999999999</v>
      </c>
      <c r="AI55" s="85">
        <v>48.823640625000003</v>
      </c>
      <c r="AJ55" s="79">
        <v>70</v>
      </c>
      <c r="AK55" s="79">
        <v>70</v>
      </c>
      <c r="AM55" s="14">
        <v>49.385640000000002</v>
      </c>
      <c r="AN55" s="14">
        <v>51.993600000000001</v>
      </c>
      <c r="AO55" s="14">
        <v>80.712500000000006</v>
      </c>
      <c r="AP55" s="14">
        <v>44.573029999999996</v>
      </c>
      <c r="AQ55" s="109">
        <v>18</v>
      </c>
      <c r="AR55" s="115">
        <f t="shared" si="5"/>
        <v>143.28552999999999</v>
      </c>
      <c r="AW55" s="67">
        <v>1881</v>
      </c>
    </row>
    <row r="56" spans="1:49" ht="10.15" customHeight="1" x14ac:dyDescent="0.2">
      <c r="A56" s="24">
        <v>41935</v>
      </c>
      <c r="B56" s="54">
        <f t="shared" si="6"/>
        <v>2014</v>
      </c>
      <c r="D56" s="81">
        <v>88.05</v>
      </c>
      <c r="E56" s="32">
        <v>22.83</v>
      </c>
      <c r="F56" s="34">
        <f t="shared" si="2"/>
        <v>4268.88</v>
      </c>
      <c r="G56" s="34"/>
      <c r="I56" s="6">
        <v>129000</v>
      </c>
      <c r="J56" s="6">
        <v>129</v>
      </c>
      <c r="L56" s="55">
        <v>59.36</v>
      </c>
      <c r="M56" s="80">
        <f t="shared" si="3"/>
        <v>2285.36</v>
      </c>
      <c r="N56" s="145"/>
      <c r="S56" s="26">
        <v>67</v>
      </c>
      <c r="X56" s="120">
        <v>213.4</v>
      </c>
      <c r="AB56" s="91">
        <v>57.737000000000002</v>
      </c>
      <c r="AC56" s="91">
        <v>57.737000000000002</v>
      </c>
      <c r="AF56" s="55">
        <v>47.41</v>
      </c>
      <c r="AG56" s="138">
        <f t="shared" si="4"/>
        <v>1825.2849999999999</v>
      </c>
      <c r="AI56" s="85">
        <v>49.3462265625</v>
      </c>
      <c r="AJ56" s="79">
        <v>70</v>
      </c>
      <c r="AK56" s="79">
        <v>70</v>
      </c>
      <c r="AM56" s="14">
        <v>49.079070000000002</v>
      </c>
      <c r="AN56" s="14">
        <v>52.344749999999998</v>
      </c>
      <c r="AO56" s="14">
        <v>82.273769999999999</v>
      </c>
      <c r="AP56" s="14">
        <v>42.875790000000002</v>
      </c>
      <c r="AQ56" s="109">
        <v>12.6</v>
      </c>
      <c r="AR56" s="115">
        <f t="shared" si="5"/>
        <v>137.74956</v>
      </c>
      <c r="AW56" s="67">
        <v>1881</v>
      </c>
    </row>
    <row r="57" spans="1:49" ht="10.15" customHeight="1" x14ac:dyDescent="0.2">
      <c r="A57" s="24">
        <v>41936</v>
      </c>
      <c r="B57" s="54">
        <f t="shared" si="6"/>
        <v>2014</v>
      </c>
      <c r="D57" s="81">
        <v>88.05</v>
      </c>
      <c r="E57" s="32">
        <v>22.83</v>
      </c>
      <c r="F57" s="34">
        <f t="shared" si="2"/>
        <v>4268.88</v>
      </c>
      <c r="G57" s="34"/>
      <c r="I57" s="6">
        <v>129000</v>
      </c>
      <c r="J57" s="6">
        <v>129</v>
      </c>
      <c r="L57" s="55">
        <v>59.36</v>
      </c>
      <c r="M57" s="80">
        <f t="shared" si="3"/>
        <v>2285.36</v>
      </c>
      <c r="N57" s="145"/>
      <c r="S57" s="26">
        <v>67</v>
      </c>
      <c r="X57" s="120">
        <v>213.4</v>
      </c>
      <c r="AB57" s="91">
        <v>57.737000000000002</v>
      </c>
      <c r="AC57" s="91">
        <v>57.737000000000002</v>
      </c>
      <c r="AF57" s="55">
        <v>47.41</v>
      </c>
      <c r="AG57" s="138">
        <f t="shared" si="4"/>
        <v>1825.2849999999999</v>
      </c>
      <c r="AI57" s="85">
        <v>48.877992187499999</v>
      </c>
      <c r="AJ57" s="79">
        <v>70</v>
      </c>
      <c r="AK57" s="79">
        <v>70</v>
      </c>
      <c r="AM57" s="14">
        <v>52.693550000000002</v>
      </c>
      <c r="AN57" s="14">
        <v>55.645609999999998</v>
      </c>
      <c r="AO57" s="14">
        <v>80.174720000000008</v>
      </c>
      <c r="AP57" s="14">
        <v>42.030430000000003</v>
      </c>
      <c r="AQ57" s="109">
        <v>17.600000000000001</v>
      </c>
      <c r="AR57" s="115">
        <f t="shared" si="5"/>
        <v>139.80515</v>
      </c>
      <c r="AW57" s="67">
        <v>1881</v>
      </c>
    </row>
    <row r="58" spans="1:49" ht="10.15" customHeight="1" x14ac:dyDescent="0.2">
      <c r="A58" s="24">
        <v>41937</v>
      </c>
      <c r="B58" s="54">
        <f t="shared" si="6"/>
        <v>2014</v>
      </c>
      <c r="D58" s="81">
        <v>88.05</v>
      </c>
      <c r="E58" s="32">
        <v>22.83</v>
      </c>
      <c r="F58" s="34">
        <f t="shared" si="2"/>
        <v>4268.88</v>
      </c>
      <c r="G58" s="34"/>
      <c r="I58" s="6">
        <v>129000</v>
      </c>
      <c r="J58" s="6">
        <v>129</v>
      </c>
      <c r="L58" s="55">
        <v>59.36</v>
      </c>
      <c r="M58" s="80">
        <f t="shared" si="3"/>
        <v>2285.36</v>
      </c>
      <c r="N58" s="145"/>
      <c r="S58" s="26">
        <v>67</v>
      </c>
      <c r="X58" s="120">
        <v>213.4</v>
      </c>
      <c r="AB58" s="91">
        <v>57.737000000000002</v>
      </c>
      <c r="AC58" s="91">
        <v>57.737000000000002</v>
      </c>
      <c r="AF58" s="55">
        <v>47.41</v>
      </c>
      <c r="AG58" s="138">
        <f t="shared" si="4"/>
        <v>1825.2849999999999</v>
      </c>
      <c r="AI58" s="85">
        <v>48.982687499999997</v>
      </c>
      <c r="AJ58" s="79">
        <v>70</v>
      </c>
      <c r="AK58" s="79">
        <v>70</v>
      </c>
      <c r="AM58" s="14">
        <v>48.711640000000003</v>
      </c>
      <c r="AN58" s="14">
        <v>51.789499999999997</v>
      </c>
      <c r="AO58" s="14">
        <v>80.364220000000003</v>
      </c>
      <c r="AP58" s="14">
        <v>40.475970000000004</v>
      </c>
      <c r="AQ58" s="109">
        <v>22.6</v>
      </c>
      <c r="AR58" s="115">
        <f t="shared" si="5"/>
        <v>143.44019</v>
      </c>
      <c r="AW58" s="67">
        <v>1881</v>
      </c>
    </row>
    <row r="59" spans="1:49" ht="10.15" customHeight="1" x14ac:dyDescent="0.2">
      <c r="A59" s="24">
        <v>41938</v>
      </c>
      <c r="B59" s="54">
        <f t="shared" si="6"/>
        <v>2014</v>
      </c>
      <c r="D59" s="81">
        <v>88.05</v>
      </c>
      <c r="E59" s="32">
        <v>22.83</v>
      </c>
      <c r="F59" s="34">
        <f t="shared" si="2"/>
        <v>4268.88</v>
      </c>
      <c r="G59" s="34"/>
      <c r="I59" s="6">
        <v>129000</v>
      </c>
      <c r="J59" s="6">
        <v>129</v>
      </c>
      <c r="L59" s="55">
        <v>59.36</v>
      </c>
      <c r="M59" s="80">
        <f t="shared" si="3"/>
        <v>2285.36</v>
      </c>
      <c r="N59" s="145"/>
      <c r="S59" s="26">
        <v>67</v>
      </c>
      <c r="X59" s="120">
        <v>213.4</v>
      </c>
      <c r="AB59" s="91">
        <v>57.737000000000002</v>
      </c>
      <c r="AC59" s="91">
        <v>57.737000000000002</v>
      </c>
      <c r="AF59" s="55">
        <v>47.41</v>
      </c>
      <c r="AG59" s="138">
        <f t="shared" si="4"/>
        <v>1825.2849999999999</v>
      </c>
      <c r="AI59" s="85">
        <v>49.261933593750001</v>
      </c>
      <c r="AJ59" s="79">
        <v>70</v>
      </c>
      <c r="AK59" s="79">
        <v>70</v>
      </c>
      <c r="AM59" s="14">
        <v>48.950050000000005</v>
      </c>
      <c r="AN59" s="14">
        <v>52.086949999999995</v>
      </c>
      <c r="AO59" s="14">
        <v>79.281019999999998</v>
      </c>
      <c r="AP59" s="14">
        <v>40.434919999999998</v>
      </c>
      <c r="AQ59" s="109">
        <v>21.6</v>
      </c>
      <c r="AR59" s="115">
        <f t="shared" si="5"/>
        <v>141.31593999999998</v>
      </c>
      <c r="AW59" s="67">
        <v>1881</v>
      </c>
    </row>
    <row r="60" spans="1:49" ht="10.15" customHeight="1" x14ac:dyDescent="0.2">
      <c r="A60" s="24">
        <v>41939</v>
      </c>
      <c r="B60" s="54">
        <f t="shared" si="6"/>
        <v>2014</v>
      </c>
      <c r="D60" s="81">
        <v>88.05</v>
      </c>
      <c r="E60" s="32">
        <v>22.83</v>
      </c>
      <c r="F60" s="34">
        <f t="shared" si="2"/>
        <v>4268.88</v>
      </c>
      <c r="G60" s="34"/>
      <c r="I60" s="6">
        <v>129000</v>
      </c>
      <c r="J60" s="6">
        <v>129</v>
      </c>
      <c r="L60" s="55">
        <v>59.36</v>
      </c>
      <c r="M60" s="80">
        <f t="shared" si="3"/>
        <v>2285.36</v>
      </c>
      <c r="N60" s="145"/>
      <c r="S60" s="26">
        <v>67</v>
      </c>
      <c r="X60" s="120">
        <v>213.4</v>
      </c>
      <c r="AB60" s="91">
        <v>57.737000000000002</v>
      </c>
      <c r="AC60" s="91">
        <v>57.737000000000002</v>
      </c>
      <c r="AF60" s="55">
        <v>47.41</v>
      </c>
      <c r="AG60" s="138">
        <f t="shared" si="4"/>
        <v>1825.2849999999999</v>
      </c>
      <c r="AI60" s="85">
        <v>48.751261718750001</v>
      </c>
      <c r="AJ60" s="79">
        <v>70</v>
      </c>
      <c r="AK60" s="79">
        <v>70</v>
      </c>
      <c r="AM60" s="14">
        <v>49.132620000000003</v>
      </c>
      <c r="AN60" s="14">
        <v>52.573010000000004</v>
      </c>
      <c r="AO60" s="14">
        <v>80.482640000000004</v>
      </c>
      <c r="AP60" s="14">
        <v>40.338519999999995</v>
      </c>
      <c r="AQ60" s="109">
        <v>18.899999999999999</v>
      </c>
      <c r="AR60" s="115">
        <f t="shared" si="5"/>
        <v>139.72116</v>
      </c>
      <c r="AW60" s="67">
        <v>1881</v>
      </c>
    </row>
    <row r="61" spans="1:49" ht="10.15" customHeight="1" x14ac:dyDescent="0.2">
      <c r="A61" s="24">
        <v>41940</v>
      </c>
      <c r="B61" s="54">
        <f t="shared" si="6"/>
        <v>2014</v>
      </c>
      <c r="D61" s="81">
        <v>88.05</v>
      </c>
      <c r="E61" s="32">
        <v>22.83</v>
      </c>
      <c r="F61" s="34">
        <f t="shared" si="2"/>
        <v>4268.88</v>
      </c>
      <c r="G61" s="34"/>
      <c r="I61" s="6">
        <v>129000</v>
      </c>
      <c r="J61" s="6">
        <v>129</v>
      </c>
      <c r="L61" s="55">
        <v>59.36</v>
      </c>
      <c r="M61" s="80">
        <f t="shared" si="3"/>
        <v>2285.36</v>
      </c>
      <c r="N61" s="145"/>
      <c r="S61" s="26">
        <v>67</v>
      </c>
      <c r="X61" s="120">
        <v>213.4</v>
      </c>
      <c r="AB61" s="91">
        <v>57.737000000000002</v>
      </c>
      <c r="AC61" s="91">
        <v>57.737000000000002</v>
      </c>
      <c r="AF61" s="55">
        <v>47.41</v>
      </c>
      <c r="AG61" s="138">
        <f t="shared" si="4"/>
        <v>1825.2849999999999</v>
      </c>
      <c r="AI61" s="85">
        <v>47</v>
      </c>
      <c r="AJ61" s="79">
        <v>70</v>
      </c>
      <c r="AK61" s="79">
        <v>70</v>
      </c>
      <c r="AM61" s="14">
        <v>50.408259999999999</v>
      </c>
      <c r="AN61" s="14">
        <v>53.168730000000004</v>
      </c>
      <c r="AO61" s="14">
        <v>79.445139999999995</v>
      </c>
      <c r="AP61" s="14">
        <v>41.486460000000001</v>
      </c>
      <c r="AQ61" s="109">
        <v>11.9</v>
      </c>
      <c r="AR61" s="115">
        <f t="shared" si="5"/>
        <v>132.83160000000001</v>
      </c>
      <c r="AW61" s="67">
        <v>1881</v>
      </c>
    </row>
    <row r="62" spans="1:49" ht="10.15" customHeight="1" x14ac:dyDescent="0.2">
      <c r="A62" s="24">
        <v>41941</v>
      </c>
      <c r="B62" s="54">
        <f t="shared" si="6"/>
        <v>2014</v>
      </c>
      <c r="D62" s="81">
        <v>88.05</v>
      </c>
      <c r="E62" s="32">
        <v>22.83</v>
      </c>
      <c r="F62" s="34">
        <f t="shared" si="2"/>
        <v>4268.88</v>
      </c>
      <c r="G62" s="34"/>
      <c r="I62" s="6">
        <v>129000</v>
      </c>
      <c r="J62" s="6">
        <v>129</v>
      </c>
      <c r="L62" s="55">
        <v>59.36</v>
      </c>
      <c r="M62" s="80">
        <f t="shared" si="3"/>
        <v>2285.36</v>
      </c>
      <c r="N62" s="145"/>
      <c r="S62" s="26">
        <v>67</v>
      </c>
      <c r="X62" s="120">
        <v>213.4</v>
      </c>
      <c r="AB62" s="91">
        <v>57.737000000000002</v>
      </c>
      <c r="AC62" s="91">
        <v>57.737000000000002</v>
      </c>
      <c r="AF62" s="55">
        <v>47.41</v>
      </c>
      <c r="AG62" s="138">
        <f t="shared" si="4"/>
        <v>1825.2849999999999</v>
      </c>
      <c r="AI62" s="85">
        <v>47.6</v>
      </c>
      <c r="AJ62" s="79">
        <v>70</v>
      </c>
      <c r="AK62" s="79">
        <v>70</v>
      </c>
      <c r="AM62" s="14">
        <v>47.528190000000002</v>
      </c>
      <c r="AN62" s="14">
        <v>50.946719999999999</v>
      </c>
      <c r="AO62" s="14">
        <v>81.804130000000001</v>
      </c>
      <c r="AP62" s="14">
        <v>44.948430000000002</v>
      </c>
      <c r="AQ62" s="109">
        <v>4.3</v>
      </c>
      <c r="AR62" s="115">
        <f t="shared" si="5"/>
        <v>131.05256</v>
      </c>
      <c r="AW62" s="67">
        <v>1881</v>
      </c>
    </row>
    <row r="63" spans="1:49" ht="10.15" customHeight="1" x14ac:dyDescent="0.2">
      <c r="A63" s="24">
        <v>41942</v>
      </c>
      <c r="B63" s="54">
        <f t="shared" si="6"/>
        <v>2014</v>
      </c>
      <c r="D63" s="81">
        <v>88.05</v>
      </c>
      <c r="E63" s="32">
        <v>22.83</v>
      </c>
      <c r="F63" s="34">
        <f t="shared" si="2"/>
        <v>4268.88</v>
      </c>
      <c r="G63" s="34"/>
      <c r="I63" s="6">
        <v>129000</v>
      </c>
      <c r="J63" s="6">
        <v>129</v>
      </c>
      <c r="L63" s="55">
        <v>59.36</v>
      </c>
      <c r="M63" s="80">
        <f t="shared" si="3"/>
        <v>2285.36</v>
      </c>
      <c r="N63" s="145"/>
      <c r="S63" s="26">
        <v>67</v>
      </c>
      <c r="X63" s="120">
        <v>213.4</v>
      </c>
      <c r="AB63" s="91">
        <v>57.737000000000002</v>
      </c>
      <c r="AC63" s="91">
        <v>57.737000000000002</v>
      </c>
      <c r="AF63" s="55">
        <v>47.41</v>
      </c>
      <c r="AG63" s="138">
        <f t="shared" si="4"/>
        <v>1825.2849999999999</v>
      </c>
      <c r="AI63" s="85">
        <v>45.2</v>
      </c>
      <c r="AJ63" s="79">
        <v>70</v>
      </c>
      <c r="AK63" s="79">
        <v>70</v>
      </c>
      <c r="AM63" s="14">
        <v>48.954050000000002</v>
      </c>
      <c r="AN63" s="14">
        <v>52.029540000000004</v>
      </c>
      <c r="AO63" s="14">
        <v>80.836460000000002</v>
      </c>
      <c r="AP63" s="14">
        <v>48.028390000000002</v>
      </c>
      <c r="AQ63" s="109">
        <v>0</v>
      </c>
      <c r="AR63" s="115">
        <f t="shared" si="5"/>
        <v>128.86484999999999</v>
      </c>
      <c r="AW63" s="67">
        <v>1881</v>
      </c>
    </row>
    <row r="64" spans="1:49" ht="10.15" customHeight="1" x14ac:dyDescent="0.2">
      <c r="A64" s="24">
        <v>41943</v>
      </c>
      <c r="B64" s="54">
        <f t="shared" si="6"/>
        <v>2014</v>
      </c>
      <c r="D64" s="81">
        <v>88.05</v>
      </c>
      <c r="E64" s="32">
        <v>22.83</v>
      </c>
      <c r="F64" s="34">
        <f t="shared" si="2"/>
        <v>4268.88</v>
      </c>
      <c r="G64" s="34"/>
      <c r="I64" s="6">
        <v>129000</v>
      </c>
      <c r="J64" s="6">
        <v>129</v>
      </c>
      <c r="L64" s="55">
        <v>59.36</v>
      </c>
      <c r="M64" s="80">
        <f t="shared" si="3"/>
        <v>2285.36</v>
      </c>
      <c r="N64" s="145"/>
      <c r="S64" s="26">
        <v>67</v>
      </c>
      <c r="X64" s="120">
        <v>213.4</v>
      </c>
      <c r="AB64" s="91">
        <v>57.737000000000002</v>
      </c>
      <c r="AC64" s="91">
        <v>57.737000000000002</v>
      </c>
      <c r="AF64" s="55">
        <v>47.41</v>
      </c>
      <c r="AG64" s="138">
        <f t="shared" si="4"/>
        <v>1825.2849999999999</v>
      </c>
      <c r="AI64" s="85">
        <v>45.9</v>
      </c>
      <c r="AJ64" s="79">
        <v>70</v>
      </c>
      <c r="AK64" s="79">
        <v>70</v>
      </c>
      <c r="AM64" s="14">
        <v>50.653680000000001</v>
      </c>
      <c r="AN64" s="14">
        <v>53.549459999999996</v>
      </c>
      <c r="AO64" s="14">
        <v>84.259509999999992</v>
      </c>
      <c r="AP64" s="14">
        <v>48.242890000000003</v>
      </c>
      <c r="AQ64" s="109">
        <v>0</v>
      </c>
      <c r="AR64" s="115">
        <f t="shared" si="5"/>
        <v>132.50239999999999</v>
      </c>
      <c r="AW64" s="67">
        <v>1881</v>
      </c>
    </row>
    <row r="65" spans="1:49" ht="10.15" customHeight="1" x14ac:dyDescent="0.2">
      <c r="A65" s="24">
        <v>41944</v>
      </c>
      <c r="B65" s="54">
        <f t="shared" si="6"/>
        <v>2014</v>
      </c>
      <c r="C65" s="56">
        <v>41944</v>
      </c>
      <c r="D65" s="81">
        <v>79.3</v>
      </c>
      <c r="E65" s="32">
        <v>34</v>
      </c>
      <c r="F65" s="34">
        <f t="shared" si="2"/>
        <v>4362.05</v>
      </c>
      <c r="G65" s="34"/>
      <c r="H65" s="34">
        <v>123</v>
      </c>
      <c r="I65" s="6">
        <v>139000</v>
      </c>
      <c r="J65" s="6">
        <v>139</v>
      </c>
      <c r="L65" s="55">
        <v>59.36</v>
      </c>
      <c r="M65" s="80">
        <f t="shared" si="3"/>
        <v>2285.36</v>
      </c>
      <c r="N65" s="145"/>
      <c r="O65" s="3">
        <v>50</v>
      </c>
      <c r="S65" s="26">
        <v>64</v>
      </c>
      <c r="X65" s="120">
        <v>227</v>
      </c>
      <c r="AB65" s="91">
        <v>64.926000000000002</v>
      </c>
      <c r="AC65" s="91">
        <v>64.926000000000002</v>
      </c>
      <c r="AF65" s="55">
        <v>49.2</v>
      </c>
      <c r="AG65" s="138">
        <f t="shared" si="4"/>
        <v>1894.2</v>
      </c>
      <c r="AH65" s="78">
        <v>46.8</v>
      </c>
      <c r="AI65" s="85">
        <v>46.8</v>
      </c>
      <c r="AJ65" s="79">
        <v>70</v>
      </c>
      <c r="AK65" s="79">
        <v>70</v>
      </c>
      <c r="AM65" s="14">
        <v>46.077750000000002</v>
      </c>
      <c r="AN65" s="14">
        <v>48.484089999999995</v>
      </c>
      <c r="AO65" s="14">
        <v>83.1374</v>
      </c>
      <c r="AP65" s="14">
        <v>46.242510000000003</v>
      </c>
      <c r="AQ65" s="109">
        <v>2.1</v>
      </c>
      <c r="AR65" s="115">
        <f t="shared" si="5"/>
        <v>131.47990999999999</v>
      </c>
      <c r="AW65" s="67">
        <v>1735</v>
      </c>
    </row>
    <row r="66" spans="1:49" ht="10.15" customHeight="1" x14ac:dyDescent="0.2">
      <c r="A66" s="24">
        <v>41945</v>
      </c>
      <c r="B66" s="54">
        <f t="shared" si="6"/>
        <v>2014</v>
      </c>
      <c r="D66" s="81">
        <v>79.3</v>
      </c>
      <c r="E66" s="32">
        <v>34</v>
      </c>
      <c r="F66" s="34">
        <f t="shared" si="2"/>
        <v>4362.05</v>
      </c>
      <c r="G66" s="34"/>
      <c r="H66" s="34">
        <v>123</v>
      </c>
      <c r="I66" s="6">
        <v>139000</v>
      </c>
      <c r="J66" s="6">
        <v>139</v>
      </c>
      <c r="L66" s="55">
        <v>59.36</v>
      </c>
      <c r="M66" s="80">
        <f t="shared" si="3"/>
        <v>2285.36</v>
      </c>
      <c r="N66" s="145"/>
      <c r="O66" s="3">
        <v>51</v>
      </c>
      <c r="S66" s="26">
        <v>64</v>
      </c>
      <c r="X66" s="120">
        <v>227</v>
      </c>
      <c r="AB66" s="91">
        <v>64.926000000000002</v>
      </c>
      <c r="AC66" s="91">
        <v>64.926000000000002</v>
      </c>
      <c r="AF66" s="55">
        <v>49.2</v>
      </c>
      <c r="AG66" s="138">
        <f t="shared" si="4"/>
        <v>1894.2</v>
      </c>
      <c r="AH66" s="78">
        <v>43.8</v>
      </c>
      <c r="AI66" s="85">
        <v>43.8</v>
      </c>
      <c r="AJ66" s="79">
        <v>70</v>
      </c>
      <c r="AK66" s="79">
        <v>70</v>
      </c>
      <c r="AM66" s="14">
        <v>44.128900000000002</v>
      </c>
      <c r="AN66" s="14">
        <v>45.033709999999999</v>
      </c>
      <c r="AO66" s="14">
        <v>82.454530000000005</v>
      </c>
      <c r="AP66" s="14">
        <v>45.663919999999997</v>
      </c>
      <c r="AQ66" s="109">
        <v>9.8000000000000007</v>
      </c>
      <c r="AR66" s="115">
        <f t="shared" si="5"/>
        <v>137.91845000000001</v>
      </c>
      <c r="AW66" s="67">
        <v>1735</v>
      </c>
    </row>
    <row r="67" spans="1:49" ht="10.15" customHeight="1" x14ac:dyDescent="0.2">
      <c r="A67" s="24">
        <v>41946</v>
      </c>
      <c r="B67" s="54">
        <f t="shared" si="6"/>
        <v>2014</v>
      </c>
      <c r="D67" s="81">
        <v>79.3</v>
      </c>
      <c r="E67" s="32">
        <v>34</v>
      </c>
      <c r="F67" s="34">
        <f t="shared" si="2"/>
        <v>4362.05</v>
      </c>
      <c r="G67" s="34"/>
      <c r="H67" s="34">
        <v>125</v>
      </c>
      <c r="I67" s="6">
        <v>139000</v>
      </c>
      <c r="J67" s="55">
        <v>122</v>
      </c>
      <c r="K67" s="86" t="s">
        <v>46</v>
      </c>
      <c r="L67" s="55">
        <v>59.36</v>
      </c>
      <c r="M67" s="80">
        <f t="shared" si="3"/>
        <v>2285.36</v>
      </c>
      <c r="N67" s="145"/>
      <c r="O67" s="3">
        <v>47</v>
      </c>
      <c r="S67" s="80">
        <v>62</v>
      </c>
      <c r="T67" s="83" t="s">
        <v>47</v>
      </c>
      <c r="X67" s="120">
        <v>227</v>
      </c>
      <c r="AB67" s="91">
        <v>64.926000000000002</v>
      </c>
      <c r="AC67" s="91">
        <v>64.926000000000002</v>
      </c>
      <c r="AF67" s="55">
        <v>49.2</v>
      </c>
      <c r="AG67" s="138">
        <f t="shared" si="4"/>
        <v>1894.2</v>
      </c>
      <c r="AH67" s="78">
        <v>44.2</v>
      </c>
      <c r="AI67" s="85">
        <v>44.2</v>
      </c>
      <c r="AJ67" s="79">
        <v>70</v>
      </c>
      <c r="AK67" s="79">
        <v>70</v>
      </c>
      <c r="AM67" s="14">
        <v>43.97345</v>
      </c>
      <c r="AN67" s="14">
        <v>44.932679999999998</v>
      </c>
      <c r="AO67" s="14">
        <v>82.539880000000011</v>
      </c>
      <c r="AP67" s="14">
        <v>47.240459999999999</v>
      </c>
      <c r="AQ67" s="109">
        <v>11.8</v>
      </c>
      <c r="AR67" s="115">
        <f t="shared" si="5"/>
        <v>141.58034000000004</v>
      </c>
      <c r="AW67" s="67">
        <v>1735</v>
      </c>
    </row>
    <row r="68" spans="1:49" ht="10.15" customHeight="1" x14ac:dyDescent="0.2">
      <c r="A68" s="24">
        <v>41947</v>
      </c>
      <c r="B68" s="54">
        <f t="shared" si="6"/>
        <v>2014</v>
      </c>
      <c r="D68" s="81">
        <v>79.3</v>
      </c>
      <c r="E68" s="32">
        <v>34</v>
      </c>
      <c r="F68" s="34">
        <f t="shared" si="2"/>
        <v>4362.05</v>
      </c>
      <c r="G68" s="34"/>
      <c r="H68" s="34">
        <v>125</v>
      </c>
      <c r="I68" s="6">
        <v>139000</v>
      </c>
      <c r="J68" s="55">
        <v>122</v>
      </c>
      <c r="K68" s="86" t="s">
        <v>46</v>
      </c>
      <c r="L68" s="55">
        <v>59.36</v>
      </c>
      <c r="M68" s="80">
        <f t="shared" si="3"/>
        <v>2285.36</v>
      </c>
      <c r="N68" s="145"/>
      <c r="O68" s="3">
        <v>49</v>
      </c>
      <c r="S68" s="80">
        <v>62</v>
      </c>
      <c r="T68" s="83" t="s">
        <v>47</v>
      </c>
      <c r="X68" s="120">
        <v>227</v>
      </c>
      <c r="AB68" s="91">
        <v>64.926000000000002</v>
      </c>
      <c r="AC68" s="91">
        <v>64.926000000000002</v>
      </c>
      <c r="AF68" s="55">
        <v>49.2</v>
      </c>
      <c r="AG68" s="138">
        <f t="shared" si="4"/>
        <v>1894.2</v>
      </c>
      <c r="AH68" s="78">
        <v>44.5</v>
      </c>
      <c r="AI68" s="85">
        <v>44.5</v>
      </c>
      <c r="AJ68" s="79">
        <v>70</v>
      </c>
      <c r="AK68" s="79">
        <v>70</v>
      </c>
      <c r="AM68" s="14">
        <v>48.54271</v>
      </c>
      <c r="AN68" s="14">
        <v>50.56147</v>
      </c>
      <c r="AO68" s="14">
        <v>83.185450000000003</v>
      </c>
      <c r="AP68" s="14">
        <v>46.399699999999996</v>
      </c>
      <c r="AQ68" s="109">
        <v>16.5</v>
      </c>
      <c r="AR68" s="115">
        <f t="shared" si="5"/>
        <v>146.08515</v>
      </c>
      <c r="AW68" s="67">
        <v>1735</v>
      </c>
    </row>
    <row r="69" spans="1:49" ht="10.15" customHeight="1" x14ac:dyDescent="0.2">
      <c r="A69" s="24">
        <v>41948</v>
      </c>
      <c r="B69" s="54">
        <f t="shared" si="6"/>
        <v>2014</v>
      </c>
      <c r="D69" s="81">
        <v>79.3</v>
      </c>
      <c r="E69" s="32">
        <v>34</v>
      </c>
      <c r="F69" s="34">
        <f t="shared" ref="F69:F132" si="8">(D69+E69)*$K$1</f>
        <v>4362.05</v>
      </c>
      <c r="G69" s="34"/>
      <c r="H69" s="34">
        <v>119</v>
      </c>
      <c r="I69" s="6">
        <v>139000</v>
      </c>
      <c r="J69" s="55">
        <v>122</v>
      </c>
      <c r="K69" s="86" t="s">
        <v>46</v>
      </c>
      <c r="L69" s="55">
        <v>59.36</v>
      </c>
      <c r="M69" s="80">
        <f t="shared" ref="M69:M132" si="9">L69*$K$1</f>
        <v>2285.36</v>
      </c>
      <c r="N69" s="145"/>
      <c r="O69" s="3">
        <v>49</v>
      </c>
      <c r="S69" s="26">
        <v>64</v>
      </c>
      <c r="X69" s="120">
        <v>227</v>
      </c>
      <c r="AB69" s="91">
        <v>64.926000000000002</v>
      </c>
      <c r="AC69" s="91">
        <v>64.926000000000002</v>
      </c>
      <c r="AF69" s="55">
        <v>49.2</v>
      </c>
      <c r="AG69" s="138">
        <f t="shared" ref="AG69:AG132" si="10">AF69*$K$1</f>
        <v>1894.2</v>
      </c>
      <c r="AH69" s="78">
        <v>48.8</v>
      </c>
      <c r="AI69" s="85">
        <v>48.8</v>
      </c>
      <c r="AJ69" s="79">
        <v>70</v>
      </c>
      <c r="AK69" s="79">
        <v>70</v>
      </c>
      <c r="AM69" s="14">
        <v>47.817209999999996</v>
      </c>
      <c r="AN69" s="14">
        <v>48.927099999999996</v>
      </c>
      <c r="AO69" s="14">
        <v>83.422749999999994</v>
      </c>
      <c r="AP69" s="14">
        <v>47.991</v>
      </c>
      <c r="AQ69" s="109">
        <v>5.9</v>
      </c>
      <c r="AR69" s="115">
        <f t="shared" ref="AR69:AR132" si="11">AO69+AP69+AQ69</f>
        <v>137.31375</v>
      </c>
      <c r="AW69" s="67">
        <v>1735</v>
      </c>
    </row>
    <row r="70" spans="1:49" ht="10.15" customHeight="1" x14ac:dyDescent="0.2">
      <c r="A70" s="24">
        <v>41949</v>
      </c>
      <c r="B70" s="54">
        <f t="shared" ref="B70:B125" si="12">YEAR(A70)</f>
        <v>2014</v>
      </c>
      <c r="D70" s="81">
        <v>79.3</v>
      </c>
      <c r="E70" s="32">
        <v>34</v>
      </c>
      <c r="F70" s="34">
        <f t="shared" si="8"/>
        <v>4362.05</v>
      </c>
      <c r="G70" s="34"/>
      <c r="H70" s="34">
        <v>121</v>
      </c>
      <c r="I70" s="6">
        <v>139000</v>
      </c>
      <c r="J70" s="55">
        <v>122</v>
      </c>
      <c r="K70" s="86" t="s">
        <v>46</v>
      </c>
      <c r="L70" s="55">
        <v>59.36</v>
      </c>
      <c r="M70" s="80">
        <f t="shared" si="9"/>
        <v>2285.36</v>
      </c>
      <c r="N70" s="145"/>
      <c r="O70" s="3">
        <v>54</v>
      </c>
      <c r="S70" s="26">
        <v>64</v>
      </c>
      <c r="X70" s="120">
        <v>227</v>
      </c>
      <c r="AB70" s="91">
        <v>64.926000000000002</v>
      </c>
      <c r="AC70" s="91">
        <v>64.926000000000002</v>
      </c>
      <c r="AF70" s="55">
        <v>49.2</v>
      </c>
      <c r="AG70" s="138">
        <f t="shared" si="10"/>
        <v>1894.2</v>
      </c>
      <c r="AH70" s="78">
        <v>46.5</v>
      </c>
      <c r="AI70" s="85">
        <v>46.5</v>
      </c>
      <c r="AJ70" s="79">
        <v>70</v>
      </c>
      <c r="AK70" s="79">
        <v>70</v>
      </c>
      <c r="AM70" s="14">
        <v>50.292089999999995</v>
      </c>
      <c r="AN70" s="14">
        <v>52.681989999999999</v>
      </c>
      <c r="AO70" s="14">
        <v>83.348300000000009</v>
      </c>
      <c r="AP70" s="14">
        <v>47.630940000000002</v>
      </c>
      <c r="AQ70" s="109">
        <v>5.3</v>
      </c>
      <c r="AR70" s="115">
        <f t="shared" si="11"/>
        <v>136.27924000000002</v>
      </c>
      <c r="AW70" s="67">
        <v>1735</v>
      </c>
    </row>
    <row r="71" spans="1:49" ht="10.15" customHeight="1" x14ac:dyDescent="0.2">
      <c r="A71" s="24">
        <v>41950</v>
      </c>
      <c r="B71" s="54">
        <f t="shared" si="12"/>
        <v>2014</v>
      </c>
      <c r="D71" s="81">
        <v>79.3</v>
      </c>
      <c r="E71" s="32">
        <v>34</v>
      </c>
      <c r="F71" s="34">
        <f t="shared" si="8"/>
        <v>4362.05</v>
      </c>
      <c r="G71" s="34"/>
      <c r="H71" s="34">
        <v>126</v>
      </c>
      <c r="I71" s="6">
        <v>139000</v>
      </c>
      <c r="J71" s="6">
        <v>139</v>
      </c>
      <c r="L71" s="55">
        <v>59.36</v>
      </c>
      <c r="M71" s="80">
        <f t="shared" si="9"/>
        <v>2285.36</v>
      </c>
      <c r="N71" s="145"/>
      <c r="O71" s="3">
        <v>50</v>
      </c>
      <c r="S71" s="26">
        <v>64</v>
      </c>
      <c r="X71" s="120">
        <v>227</v>
      </c>
      <c r="AB71" s="91">
        <v>64.926000000000002</v>
      </c>
      <c r="AC71" s="91">
        <v>64.926000000000002</v>
      </c>
      <c r="AF71" s="55">
        <v>49.2</v>
      </c>
      <c r="AG71" s="138">
        <f t="shared" si="10"/>
        <v>1894.2</v>
      </c>
      <c r="AH71" s="78">
        <v>47.8</v>
      </c>
      <c r="AI71" s="85">
        <v>47.8</v>
      </c>
      <c r="AJ71" s="79">
        <v>70</v>
      </c>
      <c r="AK71" s="79">
        <v>70</v>
      </c>
      <c r="AM71" s="14">
        <v>55.614510000000003</v>
      </c>
      <c r="AN71" s="14">
        <v>57.45635</v>
      </c>
      <c r="AO71" s="14">
        <v>84.245699999999999</v>
      </c>
      <c r="AP71" s="14">
        <v>48.609250000000003</v>
      </c>
      <c r="AQ71" s="109">
        <v>7.3</v>
      </c>
      <c r="AR71" s="115">
        <f t="shared" si="11"/>
        <v>140.15495000000001</v>
      </c>
      <c r="AW71" s="67">
        <v>1735</v>
      </c>
    </row>
    <row r="72" spans="1:49" ht="10.15" customHeight="1" x14ac:dyDescent="0.2">
      <c r="A72" s="24">
        <v>41951</v>
      </c>
      <c r="B72" s="54">
        <f t="shared" si="12"/>
        <v>2014</v>
      </c>
      <c r="D72" s="81">
        <v>79.3</v>
      </c>
      <c r="E72" s="32">
        <v>34</v>
      </c>
      <c r="F72" s="34">
        <f t="shared" si="8"/>
        <v>4362.05</v>
      </c>
      <c r="G72" s="34"/>
      <c r="H72" s="34">
        <v>127</v>
      </c>
      <c r="I72" s="6">
        <v>139000</v>
      </c>
      <c r="J72" s="6">
        <v>139</v>
      </c>
      <c r="L72" s="55">
        <v>59.36</v>
      </c>
      <c r="M72" s="80">
        <f t="shared" si="9"/>
        <v>2285.36</v>
      </c>
      <c r="N72" s="145"/>
      <c r="O72" s="3">
        <v>52</v>
      </c>
      <c r="S72" s="26">
        <v>64</v>
      </c>
      <c r="X72" s="120">
        <v>227</v>
      </c>
      <c r="AB72" s="91">
        <v>64.926000000000002</v>
      </c>
      <c r="AC72" s="91">
        <v>64.926000000000002</v>
      </c>
      <c r="AF72" s="55">
        <v>49.2</v>
      </c>
      <c r="AG72" s="138">
        <f t="shared" si="10"/>
        <v>1894.2</v>
      </c>
      <c r="AH72" s="78">
        <v>44.5</v>
      </c>
      <c r="AI72" s="85">
        <v>44.5</v>
      </c>
      <c r="AJ72" s="79">
        <v>70</v>
      </c>
      <c r="AK72" s="79">
        <v>70</v>
      </c>
      <c r="AM72" s="14">
        <v>52.882220000000004</v>
      </c>
      <c r="AN72" s="14">
        <v>56.273319999999998</v>
      </c>
      <c r="AO72" s="14">
        <v>85.51982000000001</v>
      </c>
      <c r="AP72" s="14">
        <v>46.994800000000005</v>
      </c>
      <c r="AQ72" s="109">
        <v>6.3</v>
      </c>
      <c r="AR72" s="115">
        <f t="shared" si="11"/>
        <v>138.81462000000002</v>
      </c>
      <c r="AW72" s="67">
        <v>1735</v>
      </c>
    </row>
    <row r="73" spans="1:49" ht="10.15" customHeight="1" x14ac:dyDescent="0.2">
      <c r="A73" s="24">
        <v>41952</v>
      </c>
      <c r="B73" s="54">
        <f t="shared" si="12"/>
        <v>2014</v>
      </c>
      <c r="D73" s="81">
        <v>79.3</v>
      </c>
      <c r="E73" s="32">
        <v>34</v>
      </c>
      <c r="F73" s="34">
        <f t="shared" si="8"/>
        <v>4362.05</v>
      </c>
      <c r="G73" s="34"/>
      <c r="H73" s="34">
        <v>126</v>
      </c>
      <c r="I73" s="6">
        <v>139000</v>
      </c>
      <c r="J73" s="6">
        <v>139</v>
      </c>
      <c r="L73" s="55">
        <v>59.36</v>
      </c>
      <c r="M73" s="80">
        <f t="shared" si="9"/>
        <v>2285.36</v>
      </c>
      <c r="N73" s="145"/>
      <c r="O73" s="3">
        <v>48</v>
      </c>
      <c r="S73" s="26">
        <v>64</v>
      </c>
      <c r="X73" s="120">
        <v>227</v>
      </c>
      <c r="AB73" s="91">
        <v>64.926000000000002</v>
      </c>
      <c r="AC73" s="91">
        <v>64.926000000000002</v>
      </c>
      <c r="AF73" s="55">
        <v>49.2</v>
      </c>
      <c r="AG73" s="138">
        <f t="shared" si="10"/>
        <v>1894.2</v>
      </c>
      <c r="AH73" s="78">
        <v>45.9</v>
      </c>
      <c r="AI73" s="85">
        <v>45.9</v>
      </c>
      <c r="AJ73" s="79">
        <v>70</v>
      </c>
      <c r="AK73" s="79">
        <v>70</v>
      </c>
      <c r="AM73" s="14">
        <v>51.834919999999997</v>
      </c>
      <c r="AN73" s="14">
        <v>54.39593</v>
      </c>
      <c r="AO73" s="14">
        <v>85.806920000000005</v>
      </c>
      <c r="AP73" s="14">
        <v>47.994210000000002</v>
      </c>
      <c r="AQ73" s="109">
        <v>3.4</v>
      </c>
      <c r="AR73" s="115">
        <f t="shared" si="11"/>
        <v>137.20113000000001</v>
      </c>
      <c r="AW73" s="67">
        <v>1735</v>
      </c>
    </row>
    <row r="74" spans="1:49" ht="10.15" customHeight="1" x14ac:dyDescent="0.2">
      <c r="A74" s="24">
        <v>41953</v>
      </c>
      <c r="B74" s="54">
        <f t="shared" si="12"/>
        <v>2014</v>
      </c>
      <c r="D74" s="81">
        <v>79.3</v>
      </c>
      <c r="E74" s="32">
        <v>34</v>
      </c>
      <c r="F74" s="34">
        <f t="shared" si="8"/>
        <v>4362.05</v>
      </c>
      <c r="G74" s="34"/>
      <c r="H74" s="34">
        <v>128</v>
      </c>
      <c r="I74" s="6">
        <v>139000</v>
      </c>
      <c r="J74" s="6">
        <v>139</v>
      </c>
      <c r="L74" s="55">
        <v>59.36</v>
      </c>
      <c r="M74" s="80">
        <f t="shared" si="9"/>
        <v>2285.36</v>
      </c>
      <c r="N74" s="145"/>
      <c r="O74" s="3">
        <v>50</v>
      </c>
      <c r="S74" s="26">
        <v>64</v>
      </c>
      <c r="X74" s="120">
        <v>227</v>
      </c>
      <c r="AB74" s="91">
        <v>64.926000000000002</v>
      </c>
      <c r="AC74" s="91">
        <v>64.926000000000002</v>
      </c>
      <c r="AF74" s="55">
        <v>49.2</v>
      </c>
      <c r="AG74" s="138">
        <f t="shared" si="10"/>
        <v>1894.2</v>
      </c>
      <c r="AH74" s="78">
        <v>44.7</v>
      </c>
      <c r="AI74" s="85">
        <v>44.7</v>
      </c>
      <c r="AJ74" s="79">
        <v>70</v>
      </c>
      <c r="AK74" s="79">
        <v>70</v>
      </c>
      <c r="AM74" s="14">
        <v>52.684820000000002</v>
      </c>
      <c r="AN74" s="14">
        <v>55.797499999999999</v>
      </c>
      <c r="AO74" s="14">
        <v>86.790660000000003</v>
      </c>
      <c r="AP74" s="14">
        <v>49.715330000000002</v>
      </c>
      <c r="AQ74" s="109">
        <v>0.6</v>
      </c>
      <c r="AR74" s="115">
        <f t="shared" si="11"/>
        <v>137.10598999999999</v>
      </c>
      <c r="AW74" s="67">
        <v>1735</v>
      </c>
    </row>
    <row r="75" spans="1:49" ht="10.15" customHeight="1" x14ac:dyDescent="0.2">
      <c r="A75" s="24">
        <v>41954</v>
      </c>
      <c r="B75" s="54">
        <f t="shared" si="12"/>
        <v>2014</v>
      </c>
      <c r="D75" s="81">
        <v>79.3</v>
      </c>
      <c r="E75" s="32">
        <v>34</v>
      </c>
      <c r="F75" s="34">
        <f t="shared" si="8"/>
        <v>4362.05</v>
      </c>
      <c r="G75" s="34"/>
      <c r="H75" s="34">
        <v>129</v>
      </c>
      <c r="I75" s="6">
        <v>139000</v>
      </c>
      <c r="J75" s="6">
        <v>139</v>
      </c>
      <c r="L75" s="55">
        <v>59.36</v>
      </c>
      <c r="M75" s="80">
        <f t="shared" si="9"/>
        <v>2285.36</v>
      </c>
      <c r="N75" s="145"/>
      <c r="O75" s="3">
        <v>49</v>
      </c>
      <c r="S75" s="26">
        <v>64</v>
      </c>
      <c r="X75" s="120">
        <v>227</v>
      </c>
      <c r="AB75" s="91">
        <v>64.926000000000002</v>
      </c>
      <c r="AC75" s="91">
        <v>64.926000000000002</v>
      </c>
      <c r="AF75" s="55">
        <v>49.2</v>
      </c>
      <c r="AG75" s="138">
        <f t="shared" si="10"/>
        <v>1894.2</v>
      </c>
      <c r="AH75" s="78">
        <v>45.6</v>
      </c>
      <c r="AI75" s="85">
        <v>45.6</v>
      </c>
      <c r="AJ75" s="79">
        <v>70</v>
      </c>
      <c r="AK75" s="79">
        <v>70</v>
      </c>
      <c r="AM75" s="14">
        <v>49.528320000000001</v>
      </c>
      <c r="AN75" s="14">
        <v>53.98377</v>
      </c>
      <c r="AO75" s="14">
        <v>85.351839999999996</v>
      </c>
      <c r="AP75" s="14">
        <v>50.270220000000002</v>
      </c>
      <c r="AQ75" s="109">
        <v>0</v>
      </c>
      <c r="AR75" s="115">
        <f t="shared" si="11"/>
        <v>135.62206</v>
      </c>
      <c r="AW75" s="67">
        <v>1735</v>
      </c>
    </row>
    <row r="76" spans="1:49" ht="10.15" customHeight="1" x14ac:dyDescent="0.2">
      <c r="A76" s="24">
        <v>41955</v>
      </c>
      <c r="B76" s="54">
        <f t="shared" si="12"/>
        <v>2014</v>
      </c>
      <c r="D76" s="81">
        <v>79.3</v>
      </c>
      <c r="E76" s="32">
        <v>34</v>
      </c>
      <c r="F76" s="34">
        <f t="shared" si="8"/>
        <v>4362.05</v>
      </c>
      <c r="G76" s="34"/>
      <c r="H76" s="34">
        <v>133</v>
      </c>
      <c r="I76" s="6">
        <v>139000</v>
      </c>
      <c r="J76" s="6">
        <v>139</v>
      </c>
      <c r="L76" s="55">
        <v>59.36</v>
      </c>
      <c r="M76" s="80">
        <f t="shared" si="9"/>
        <v>2285.36</v>
      </c>
      <c r="N76" s="145"/>
      <c r="O76" s="3">
        <v>49</v>
      </c>
      <c r="S76" s="26">
        <v>64</v>
      </c>
      <c r="X76" s="120">
        <v>227</v>
      </c>
      <c r="AB76" s="91">
        <v>64.926000000000002</v>
      </c>
      <c r="AC76" s="91">
        <v>64.926000000000002</v>
      </c>
      <c r="AF76" s="55">
        <v>49.2</v>
      </c>
      <c r="AG76" s="138">
        <f t="shared" si="10"/>
        <v>1894.2</v>
      </c>
      <c r="AH76" s="78">
        <v>47</v>
      </c>
      <c r="AI76" s="85">
        <v>47</v>
      </c>
      <c r="AJ76" s="79">
        <v>70</v>
      </c>
      <c r="AK76" s="79">
        <v>70</v>
      </c>
      <c r="AM76" s="14">
        <v>53.578319999999998</v>
      </c>
      <c r="AN76" s="14">
        <v>57.569139999999997</v>
      </c>
      <c r="AO76" s="14">
        <v>85.236240000000009</v>
      </c>
      <c r="AP76" s="14">
        <v>49.209139999999998</v>
      </c>
      <c r="AQ76" s="109">
        <v>0</v>
      </c>
      <c r="AR76" s="115">
        <f t="shared" si="11"/>
        <v>134.44538</v>
      </c>
      <c r="AW76" s="67">
        <v>1735</v>
      </c>
    </row>
    <row r="77" spans="1:49" ht="10.15" customHeight="1" x14ac:dyDescent="0.2">
      <c r="A77" s="24">
        <v>41956</v>
      </c>
      <c r="B77" s="54">
        <f t="shared" si="12"/>
        <v>2014</v>
      </c>
      <c r="D77" s="81">
        <v>79.3</v>
      </c>
      <c r="E77" s="32">
        <v>34</v>
      </c>
      <c r="F77" s="34">
        <f t="shared" si="8"/>
        <v>4362.05</v>
      </c>
      <c r="G77" s="34"/>
      <c r="H77" s="34">
        <v>134</v>
      </c>
      <c r="I77" s="6">
        <v>139000</v>
      </c>
      <c r="J77" s="6">
        <v>139</v>
      </c>
      <c r="L77" s="55">
        <v>59.36</v>
      </c>
      <c r="M77" s="80">
        <f t="shared" si="9"/>
        <v>2285.36</v>
      </c>
      <c r="N77" s="145"/>
      <c r="O77" s="3">
        <v>50</v>
      </c>
      <c r="S77" s="26">
        <v>64</v>
      </c>
      <c r="X77" s="120">
        <v>227</v>
      </c>
      <c r="AB77" s="91">
        <v>64.926000000000002</v>
      </c>
      <c r="AC77" s="91">
        <v>64.926000000000002</v>
      </c>
      <c r="AF77" s="55">
        <v>49.2</v>
      </c>
      <c r="AG77" s="138">
        <f t="shared" si="10"/>
        <v>1894.2</v>
      </c>
      <c r="AH77" s="78">
        <v>49.4</v>
      </c>
      <c r="AI77" s="85">
        <v>49.4</v>
      </c>
      <c r="AJ77" s="79">
        <v>70</v>
      </c>
      <c r="AK77" s="79">
        <v>70</v>
      </c>
      <c r="AM77" s="14">
        <v>57.402449999999995</v>
      </c>
      <c r="AN77" s="14">
        <v>61.663379999999997</v>
      </c>
      <c r="AO77" s="14">
        <v>83.632199999999997</v>
      </c>
      <c r="AP77" s="14">
        <v>49.971530000000001</v>
      </c>
      <c r="AQ77" s="109">
        <v>0</v>
      </c>
      <c r="AR77" s="115">
        <f t="shared" si="11"/>
        <v>133.60372999999998</v>
      </c>
      <c r="AW77" s="67">
        <v>1735</v>
      </c>
    </row>
    <row r="78" spans="1:49" ht="10.15" customHeight="1" x14ac:dyDescent="0.2">
      <c r="A78" s="24">
        <v>41957</v>
      </c>
      <c r="B78" s="54">
        <f t="shared" si="12"/>
        <v>2014</v>
      </c>
      <c r="D78" s="81">
        <v>79.3</v>
      </c>
      <c r="E78" s="32">
        <v>34</v>
      </c>
      <c r="F78" s="34">
        <f t="shared" si="8"/>
        <v>4362.05</v>
      </c>
      <c r="G78" s="34"/>
      <c r="H78" s="34">
        <v>130</v>
      </c>
      <c r="I78" s="6">
        <v>139000</v>
      </c>
      <c r="J78" s="6">
        <v>139</v>
      </c>
      <c r="L78" s="55">
        <v>59.36</v>
      </c>
      <c r="M78" s="80">
        <f t="shared" si="9"/>
        <v>2285.36</v>
      </c>
      <c r="N78" s="145"/>
      <c r="O78" s="3">
        <v>53</v>
      </c>
      <c r="S78" s="26">
        <v>64</v>
      </c>
      <c r="X78" s="120">
        <v>227</v>
      </c>
      <c r="AB78" s="91">
        <v>64.926000000000002</v>
      </c>
      <c r="AC78" s="91">
        <v>64.926000000000002</v>
      </c>
      <c r="AF78" s="55">
        <v>49.2</v>
      </c>
      <c r="AG78" s="138">
        <f t="shared" si="10"/>
        <v>1894.2</v>
      </c>
      <c r="AH78" s="78">
        <v>51.4</v>
      </c>
      <c r="AI78" s="85">
        <v>51.4</v>
      </c>
      <c r="AJ78" s="79">
        <v>70</v>
      </c>
      <c r="AK78" s="79">
        <v>70</v>
      </c>
      <c r="AM78" s="14">
        <v>56.424120000000002</v>
      </c>
      <c r="AN78" s="14">
        <v>62.248470000000005</v>
      </c>
      <c r="AO78" s="14">
        <v>85.951759999999993</v>
      </c>
      <c r="AP78" s="14">
        <v>51.833419999999997</v>
      </c>
      <c r="AQ78" s="109">
        <v>0</v>
      </c>
      <c r="AR78" s="115">
        <f t="shared" si="11"/>
        <v>137.78518</v>
      </c>
      <c r="AW78" s="67">
        <v>1735</v>
      </c>
    </row>
    <row r="79" spans="1:49" ht="10.15" customHeight="1" x14ac:dyDescent="0.2">
      <c r="A79" s="24">
        <v>41958</v>
      </c>
      <c r="B79" s="54">
        <f t="shared" si="12"/>
        <v>2014</v>
      </c>
      <c r="D79" s="81">
        <v>79.3</v>
      </c>
      <c r="E79" s="32">
        <v>34</v>
      </c>
      <c r="F79" s="34">
        <f t="shared" si="8"/>
        <v>4362.05</v>
      </c>
      <c r="G79" s="34"/>
      <c r="H79" s="34">
        <v>130</v>
      </c>
      <c r="I79" s="6">
        <v>139000</v>
      </c>
      <c r="J79" s="6">
        <v>139</v>
      </c>
      <c r="L79" s="55">
        <v>59.36</v>
      </c>
      <c r="M79" s="80">
        <f t="shared" si="9"/>
        <v>2285.36</v>
      </c>
      <c r="N79" s="145"/>
      <c r="O79" s="3">
        <v>55</v>
      </c>
      <c r="S79" s="26">
        <v>62</v>
      </c>
      <c r="X79" s="120">
        <v>227</v>
      </c>
      <c r="AB79" s="91">
        <v>64.926000000000002</v>
      </c>
      <c r="AC79" s="91">
        <v>64.926000000000002</v>
      </c>
      <c r="AF79" s="55">
        <v>49.2</v>
      </c>
      <c r="AG79" s="138">
        <f t="shared" si="10"/>
        <v>1894.2</v>
      </c>
      <c r="AH79" s="78">
        <v>50.5</v>
      </c>
      <c r="AI79" s="85">
        <v>50.5</v>
      </c>
      <c r="AJ79" s="79">
        <v>70</v>
      </c>
      <c r="AK79" s="79">
        <v>70</v>
      </c>
      <c r="AM79" s="14">
        <v>54.979790000000001</v>
      </c>
      <c r="AN79" s="14">
        <v>61.119610000000002</v>
      </c>
      <c r="AO79" s="14">
        <v>85.902839999999998</v>
      </c>
      <c r="AP79" s="14">
        <v>50.836820000000003</v>
      </c>
      <c r="AQ79" s="109">
        <v>0</v>
      </c>
      <c r="AR79" s="115">
        <f t="shared" si="11"/>
        <v>136.73966000000001</v>
      </c>
      <c r="AW79" s="67">
        <v>1735</v>
      </c>
    </row>
    <row r="80" spans="1:49" ht="10.15" customHeight="1" x14ac:dyDescent="0.2">
      <c r="A80" s="24">
        <v>41959</v>
      </c>
      <c r="B80" s="54">
        <f t="shared" si="12"/>
        <v>2014</v>
      </c>
      <c r="D80" s="81">
        <v>79.3</v>
      </c>
      <c r="E80" s="32">
        <v>34</v>
      </c>
      <c r="F80" s="34">
        <f t="shared" si="8"/>
        <v>4362.05</v>
      </c>
      <c r="G80" s="34"/>
      <c r="H80" s="34">
        <v>125</v>
      </c>
      <c r="I80" s="6">
        <v>139000</v>
      </c>
      <c r="J80" s="6">
        <v>139</v>
      </c>
      <c r="L80" s="55">
        <v>59.36</v>
      </c>
      <c r="M80" s="80">
        <f t="shared" si="9"/>
        <v>2285.36</v>
      </c>
      <c r="N80" s="145"/>
      <c r="O80" s="3">
        <v>55</v>
      </c>
      <c r="S80" s="26">
        <v>62</v>
      </c>
      <c r="X80" s="120">
        <v>227</v>
      </c>
      <c r="AB80" s="91">
        <v>64.926000000000002</v>
      </c>
      <c r="AC80" s="91">
        <v>64.926000000000002</v>
      </c>
      <c r="AF80" s="55">
        <v>49.2</v>
      </c>
      <c r="AG80" s="138">
        <f t="shared" si="10"/>
        <v>1894.2</v>
      </c>
      <c r="AH80" s="78">
        <v>48</v>
      </c>
      <c r="AI80" s="85">
        <v>48</v>
      </c>
      <c r="AJ80" s="79">
        <v>70</v>
      </c>
      <c r="AK80" s="79">
        <v>70</v>
      </c>
      <c r="AM80" s="14">
        <v>55.386199999999995</v>
      </c>
      <c r="AN80" s="14">
        <v>61.370150000000002</v>
      </c>
      <c r="AO80" s="14">
        <v>84.915480000000002</v>
      </c>
      <c r="AP80" s="14">
        <v>52.1601</v>
      </c>
      <c r="AQ80" s="109">
        <v>0</v>
      </c>
      <c r="AR80" s="115">
        <f t="shared" si="11"/>
        <v>137.07558</v>
      </c>
      <c r="AW80" s="67">
        <v>1735</v>
      </c>
    </row>
    <row r="81" spans="1:49" ht="10.15" customHeight="1" x14ac:dyDescent="0.2">
      <c r="A81" s="24">
        <v>41960</v>
      </c>
      <c r="B81" s="54">
        <f t="shared" si="12"/>
        <v>2014</v>
      </c>
      <c r="D81" s="81">
        <v>79.3</v>
      </c>
      <c r="E81" s="32">
        <v>34</v>
      </c>
      <c r="F81" s="34">
        <f t="shared" si="8"/>
        <v>4362.05</v>
      </c>
      <c r="G81" s="34"/>
      <c r="H81" s="34">
        <v>121</v>
      </c>
      <c r="I81" s="6">
        <v>139000</v>
      </c>
      <c r="J81" s="6">
        <v>139</v>
      </c>
      <c r="L81" s="55">
        <v>59.36</v>
      </c>
      <c r="M81" s="80">
        <f t="shared" si="9"/>
        <v>2285.36</v>
      </c>
      <c r="N81" s="145"/>
      <c r="O81" s="3">
        <v>54</v>
      </c>
      <c r="S81" s="26">
        <v>62</v>
      </c>
      <c r="X81" s="120">
        <v>227</v>
      </c>
      <c r="AB81" s="91">
        <v>64.926000000000002</v>
      </c>
      <c r="AC81" s="91">
        <v>64.926000000000002</v>
      </c>
      <c r="AF81" s="55">
        <v>49.2</v>
      </c>
      <c r="AG81" s="138">
        <f t="shared" si="10"/>
        <v>1894.2</v>
      </c>
      <c r="AH81" s="78">
        <v>47.9</v>
      </c>
      <c r="AI81" s="85">
        <v>47.9</v>
      </c>
      <c r="AJ81" s="79">
        <v>70</v>
      </c>
      <c r="AK81" s="79">
        <v>70</v>
      </c>
      <c r="AM81" s="14">
        <v>54.469949999999997</v>
      </c>
      <c r="AN81" s="14">
        <v>60.642540000000004</v>
      </c>
      <c r="AO81" s="14">
        <v>86.07544</v>
      </c>
      <c r="AP81" s="14">
        <v>50.103999999999999</v>
      </c>
      <c r="AQ81" s="109">
        <v>0</v>
      </c>
      <c r="AR81" s="115">
        <f t="shared" si="11"/>
        <v>136.17944</v>
      </c>
      <c r="AW81" s="67">
        <v>1735</v>
      </c>
    </row>
    <row r="82" spans="1:49" ht="10.15" customHeight="1" x14ac:dyDescent="0.2">
      <c r="A82" s="24">
        <v>41961</v>
      </c>
      <c r="B82" s="54">
        <f t="shared" si="12"/>
        <v>2014</v>
      </c>
      <c r="D82" s="81">
        <v>79.3</v>
      </c>
      <c r="E82" s="32">
        <v>34</v>
      </c>
      <c r="F82" s="34">
        <f t="shared" si="8"/>
        <v>4362.05</v>
      </c>
      <c r="G82" s="34"/>
      <c r="H82" s="34">
        <v>123</v>
      </c>
      <c r="I82" s="6">
        <v>139000</v>
      </c>
      <c r="J82" s="6">
        <v>139</v>
      </c>
      <c r="L82" s="55">
        <v>59.36</v>
      </c>
      <c r="M82" s="80">
        <f t="shared" si="9"/>
        <v>2285.36</v>
      </c>
      <c r="N82" s="145"/>
      <c r="O82" s="3">
        <v>53</v>
      </c>
      <c r="S82" s="26">
        <v>62</v>
      </c>
      <c r="X82" s="120">
        <v>227</v>
      </c>
      <c r="AB82" s="91">
        <v>64.926000000000002</v>
      </c>
      <c r="AC82" s="91">
        <v>64.926000000000002</v>
      </c>
      <c r="AF82" s="55">
        <v>49.2</v>
      </c>
      <c r="AG82" s="138">
        <f t="shared" si="10"/>
        <v>1894.2</v>
      </c>
      <c r="AH82" s="78">
        <v>48.2</v>
      </c>
      <c r="AI82" s="85">
        <v>48.2</v>
      </c>
      <c r="AJ82" s="79">
        <v>70</v>
      </c>
      <c r="AK82" s="79">
        <v>70</v>
      </c>
      <c r="AM82" s="14">
        <v>56.749360000000003</v>
      </c>
      <c r="AN82" s="14">
        <v>63.546730000000004</v>
      </c>
      <c r="AO82" s="14">
        <v>87.657640000000001</v>
      </c>
      <c r="AP82" s="14">
        <v>53.505279999999999</v>
      </c>
      <c r="AQ82" s="109">
        <v>0</v>
      </c>
      <c r="AR82" s="115">
        <f t="shared" si="11"/>
        <v>141.16291999999999</v>
      </c>
      <c r="AW82" s="67">
        <v>1735</v>
      </c>
    </row>
    <row r="83" spans="1:49" ht="10.15" customHeight="1" x14ac:dyDescent="0.2">
      <c r="A83" s="24">
        <v>41962</v>
      </c>
      <c r="B83" s="54">
        <f t="shared" si="12"/>
        <v>2014</v>
      </c>
      <c r="D83" s="81">
        <v>79.3</v>
      </c>
      <c r="E83" s="32">
        <v>34</v>
      </c>
      <c r="F83" s="34">
        <f t="shared" si="8"/>
        <v>4362.05</v>
      </c>
      <c r="G83" s="34"/>
      <c r="H83" s="34">
        <v>123</v>
      </c>
      <c r="I83" s="6">
        <v>139000</v>
      </c>
      <c r="J83" s="6">
        <v>139</v>
      </c>
      <c r="L83" s="55">
        <v>59.36</v>
      </c>
      <c r="M83" s="80">
        <f t="shared" si="9"/>
        <v>2285.36</v>
      </c>
      <c r="N83" s="145"/>
      <c r="O83" s="3">
        <v>53</v>
      </c>
      <c r="S83" s="26">
        <v>62</v>
      </c>
      <c r="X83" s="120">
        <v>227</v>
      </c>
      <c r="AB83" s="91">
        <v>64.926000000000002</v>
      </c>
      <c r="AC83" s="91">
        <v>64.926000000000002</v>
      </c>
      <c r="AF83" s="55">
        <v>49.2</v>
      </c>
      <c r="AG83" s="138">
        <f t="shared" si="10"/>
        <v>1894.2</v>
      </c>
      <c r="AH83" s="78">
        <v>50.7</v>
      </c>
      <c r="AI83" s="85">
        <v>50.7</v>
      </c>
      <c r="AJ83" s="79">
        <v>70</v>
      </c>
      <c r="AK83" s="79">
        <v>70</v>
      </c>
      <c r="AM83" s="14">
        <v>54.670449999999995</v>
      </c>
      <c r="AN83" s="14">
        <v>59.77496</v>
      </c>
      <c r="AO83" s="14">
        <v>81.521479999999997</v>
      </c>
      <c r="AP83" s="14">
        <v>52.717309999999998</v>
      </c>
      <c r="AQ83" s="109">
        <v>0</v>
      </c>
      <c r="AR83" s="115">
        <f t="shared" si="11"/>
        <v>134.23878999999999</v>
      </c>
      <c r="AW83" s="67">
        <v>1735</v>
      </c>
    </row>
    <row r="84" spans="1:49" ht="10.15" customHeight="1" x14ac:dyDescent="0.2">
      <c r="A84" s="24">
        <v>41963</v>
      </c>
      <c r="B84" s="54">
        <f t="shared" si="12"/>
        <v>2014</v>
      </c>
      <c r="D84" s="81">
        <v>79.3</v>
      </c>
      <c r="E84" s="32">
        <v>34</v>
      </c>
      <c r="F84" s="34">
        <f t="shared" si="8"/>
        <v>4362.05</v>
      </c>
      <c r="G84" s="34"/>
      <c r="H84" s="34">
        <v>124</v>
      </c>
      <c r="I84" s="6">
        <v>139000</v>
      </c>
      <c r="J84" s="6">
        <v>139</v>
      </c>
      <c r="L84" s="55">
        <v>59.36</v>
      </c>
      <c r="M84" s="80">
        <f t="shared" si="9"/>
        <v>2285.36</v>
      </c>
      <c r="N84" s="145"/>
      <c r="O84" s="3">
        <v>56</v>
      </c>
      <c r="S84" s="26">
        <v>62</v>
      </c>
      <c r="X84" s="120">
        <v>227</v>
      </c>
      <c r="AB84" s="91">
        <v>64.926000000000002</v>
      </c>
      <c r="AC84" s="91">
        <v>64.926000000000002</v>
      </c>
      <c r="AF84" s="55">
        <v>49.2</v>
      </c>
      <c r="AG84" s="138">
        <f t="shared" si="10"/>
        <v>1894.2</v>
      </c>
      <c r="AH84" s="78">
        <v>52.5</v>
      </c>
      <c r="AI84" s="85">
        <v>52.5</v>
      </c>
      <c r="AJ84" s="79">
        <v>70</v>
      </c>
      <c r="AK84" s="79">
        <v>70</v>
      </c>
      <c r="AM84" s="14">
        <v>55.739290000000004</v>
      </c>
      <c r="AN84" s="14">
        <v>61.25544</v>
      </c>
      <c r="AO84" s="14">
        <v>79.747450000000001</v>
      </c>
      <c r="AP84" s="14">
        <v>51.858029999999999</v>
      </c>
      <c r="AQ84" s="109">
        <v>0</v>
      </c>
      <c r="AR84" s="115">
        <f t="shared" si="11"/>
        <v>131.60548</v>
      </c>
      <c r="AW84" s="67">
        <v>1735</v>
      </c>
    </row>
    <row r="85" spans="1:49" ht="10.15" customHeight="1" x14ac:dyDescent="0.2">
      <c r="A85" s="24">
        <v>41964</v>
      </c>
      <c r="B85" s="54">
        <f t="shared" si="12"/>
        <v>2014</v>
      </c>
      <c r="D85" s="81">
        <v>79.3</v>
      </c>
      <c r="E85" s="32">
        <v>34</v>
      </c>
      <c r="F85" s="34">
        <f t="shared" si="8"/>
        <v>4362.05</v>
      </c>
      <c r="G85" s="34"/>
      <c r="H85" s="34">
        <v>121</v>
      </c>
      <c r="I85" s="6">
        <v>139000</v>
      </c>
      <c r="J85" s="6">
        <v>139</v>
      </c>
      <c r="L85" s="55">
        <v>59.36</v>
      </c>
      <c r="M85" s="80">
        <f t="shared" si="9"/>
        <v>2285.36</v>
      </c>
      <c r="N85" s="145"/>
      <c r="O85" s="3">
        <v>57</v>
      </c>
      <c r="S85" s="26">
        <v>62</v>
      </c>
      <c r="X85" s="120">
        <v>227</v>
      </c>
      <c r="AB85" s="91">
        <v>64.926000000000002</v>
      </c>
      <c r="AC85" s="91">
        <v>64.926000000000002</v>
      </c>
      <c r="AF85" s="55">
        <v>49.2</v>
      </c>
      <c r="AG85" s="138">
        <f t="shared" si="10"/>
        <v>1894.2</v>
      </c>
      <c r="AH85" s="78">
        <v>53</v>
      </c>
      <c r="AI85" s="85">
        <v>53</v>
      </c>
      <c r="AJ85" s="79">
        <v>70</v>
      </c>
      <c r="AK85" s="79">
        <v>70</v>
      </c>
      <c r="AM85" s="14">
        <v>52.444580000000002</v>
      </c>
      <c r="AN85" s="14">
        <v>59.258900000000004</v>
      </c>
      <c r="AO85" s="14">
        <v>86.24897</v>
      </c>
      <c r="AP85" s="14">
        <v>51.384209999999996</v>
      </c>
      <c r="AQ85" s="109">
        <v>0.8</v>
      </c>
      <c r="AR85" s="115">
        <f t="shared" si="11"/>
        <v>138.43317999999999</v>
      </c>
      <c r="AW85" s="67">
        <v>1735</v>
      </c>
    </row>
    <row r="86" spans="1:49" ht="10.15" customHeight="1" x14ac:dyDescent="0.2">
      <c r="A86" s="24">
        <v>41965</v>
      </c>
      <c r="B86" s="54">
        <f t="shared" si="12"/>
        <v>2014</v>
      </c>
      <c r="D86" s="81">
        <v>79.3</v>
      </c>
      <c r="E86" s="32">
        <v>34</v>
      </c>
      <c r="F86" s="34">
        <f t="shared" si="8"/>
        <v>4362.05</v>
      </c>
      <c r="G86" s="34"/>
      <c r="H86" s="34">
        <v>121</v>
      </c>
      <c r="I86" s="6">
        <v>139000</v>
      </c>
      <c r="J86" s="6">
        <v>139</v>
      </c>
      <c r="L86" s="55">
        <v>59.36</v>
      </c>
      <c r="M86" s="80">
        <f t="shared" si="9"/>
        <v>2285.36</v>
      </c>
      <c r="N86" s="145"/>
      <c r="O86" s="3">
        <v>58</v>
      </c>
      <c r="S86" s="26">
        <v>62</v>
      </c>
      <c r="X86" s="120">
        <v>227</v>
      </c>
      <c r="AB86" s="91">
        <v>64.926000000000002</v>
      </c>
      <c r="AC86" s="91">
        <v>64.926000000000002</v>
      </c>
      <c r="AF86" s="55">
        <v>49.2</v>
      </c>
      <c r="AG86" s="138">
        <f t="shared" si="10"/>
        <v>1894.2</v>
      </c>
      <c r="AH86" s="78">
        <v>51.3</v>
      </c>
      <c r="AI86" s="85">
        <v>51.3</v>
      </c>
      <c r="AJ86" s="79">
        <v>70</v>
      </c>
      <c r="AK86" s="79">
        <v>70</v>
      </c>
      <c r="AM86" s="14">
        <v>56.246490000000001</v>
      </c>
      <c r="AN86" s="14">
        <v>61.269640000000003</v>
      </c>
      <c r="AO86" s="14">
        <v>86.030910000000006</v>
      </c>
      <c r="AP86" s="14">
        <v>49.653680000000001</v>
      </c>
      <c r="AQ86" s="109">
        <v>5.3</v>
      </c>
      <c r="AR86" s="115">
        <f t="shared" si="11"/>
        <v>140.98459000000003</v>
      </c>
      <c r="AW86" s="67">
        <v>1735</v>
      </c>
    </row>
    <row r="87" spans="1:49" ht="10.15" customHeight="1" x14ac:dyDescent="0.2">
      <c r="A87" s="24">
        <v>41966</v>
      </c>
      <c r="B87" s="54">
        <f t="shared" si="12"/>
        <v>2014</v>
      </c>
      <c r="D87" s="81">
        <v>79.3</v>
      </c>
      <c r="E87" s="32">
        <v>34</v>
      </c>
      <c r="F87" s="34">
        <f t="shared" si="8"/>
        <v>4362.05</v>
      </c>
      <c r="G87" s="34"/>
      <c r="H87" s="34">
        <v>130</v>
      </c>
      <c r="I87" s="6">
        <v>139000</v>
      </c>
      <c r="J87" s="6">
        <v>139</v>
      </c>
      <c r="L87" s="55">
        <v>59.36</v>
      </c>
      <c r="M87" s="80">
        <f t="shared" si="9"/>
        <v>2285.36</v>
      </c>
      <c r="N87" s="145"/>
      <c r="O87" s="3">
        <v>58</v>
      </c>
      <c r="S87" s="26">
        <v>62</v>
      </c>
      <c r="X87" s="120">
        <v>227</v>
      </c>
      <c r="AB87" s="91">
        <v>64.926000000000002</v>
      </c>
      <c r="AC87" s="91">
        <v>64.926000000000002</v>
      </c>
      <c r="AF87" s="55">
        <v>49.2</v>
      </c>
      <c r="AG87" s="138">
        <f t="shared" si="10"/>
        <v>1894.2</v>
      </c>
      <c r="AH87" s="78">
        <v>51.9</v>
      </c>
      <c r="AI87" s="85">
        <v>51.9</v>
      </c>
      <c r="AJ87" s="79">
        <v>70</v>
      </c>
      <c r="AK87" s="79">
        <v>70</v>
      </c>
      <c r="AM87" s="14">
        <v>51.515470000000001</v>
      </c>
      <c r="AN87" s="14">
        <v>55.978610000000003</v>
      </c>
      <c r="AO87" s="14">
        <v>85.065520000000006</v>
      </c>
      <c r="AP87" s="14">
        <v>46.884099999999997</v>
      </c>
      <c r="AQ87" s="109">
        <v>9.8000000000000007</v>
      </c>
      <c r="AR87" s="115">
        <f t="shared" si="11"/>
        <v>141.74962000000002</v>
      </c>
      <c r="AW87" s="67">
        <v>1735</v>
      </c>
    </row>
    <row r="88" spans="1:49" ht="10.15" customHeight="1" x14ac:dyDescent="0.2">
      <c r="A88" s="24">
        <v>41967</v>
      </c>
      <c r="B88" s="54">
        <f t="shared" si="12"/>
        <v>2014</v>
      </c>
      <c r="D88" s="81">
        <v>79.3</v>
      </c>
      <c r="E88" s="32">
        <v>34</v>
      </c>
      <c r="F88" s="34">
        <f t="shared" si="8"/>
        <v>4362.05</v>
      </c>
      <c r="G88" s="34"/>
      <c r="H88" s="34">
        <v>128</v>
      </c>
      <c r="I88" s="6">
        <v>139000</v>
      </c>
      <c r="J88" s="6">
        <v>139</v>
      </c>
      <c r="L88" s="55">
        <v>59.36</v>
      </c>
      <c r="M88" s="80">
        <f t="shared" si="9"/>
        <v>2285.36</v>
      </c>
      <c r="N88" s="145"/>
      <c r="O88" s="3">
        <v>59</v>
      </c>
      <c r="S88" s="26">
        <v>62</v>
      </c>
      <c r="X88" s="120">
        <v>227</v>
      </c>
      <c r="AB88" s="91">
        <v>64.926000000000002</v>
      </c>
      <c r="AC88" s="91">
        <v>64.926000000000002</v>
      </c>
      <c r="AF88" s="55">
        <v>49.2</v>
      </c>
      <c r="AG88" s="138">
        <f t="shared" si="10"/>
        <v>1894.2</v>
      </c>
      <c r="AH88" s="78">
        <v>52.8</v>
      </c>
      <c r="AI88" s="85">
        <v>52.8</v>
      </c>
      <c r="AJ88" s="79">
        <v>70</v>
      </c>
      <c r="AK88" s="79">
        <v>70</v>
      </c>
      <c r="AM88" s="14">
        <v>54.362790000000004</v>
      </c>
      <c r="AN88" s="14">
        <v>59.305</v>
      </c>
      <c r="AO88" s="14">
        <v>86.34102</v>
      </c>
      <c r="AP88" s="14">
        <v>48.977179999999997</v>
      </c>
      <c r="AQ88" s="109">
        <v>9.5</v>
      </c>
      <c r="AR88" s="115">
        <f t="shared" si="11"/>
        <v>144.81819999999999</v>
      </c>
      <c r="AW88" s="67">
        <v>1735</v>
      </c>
    </row>
    <row r="89" spans="1:49" ht="10.15" customHeight="1" x14ac:dyDescent="0.2">
      <c r="A89" s="24">
        <v>41968</v>
      </c>
      <c r="B89" s="54">
        <f t="shared" si="12"/>
        <v>2014</v>
      </c>
      <c r="D89" s="81">
        <v>79.3</v>
      </c>
      <c r="E89" s="32">
        <v>34</v>
      </c>
      <c r="F89" s="34">
        <f t="shared" si="8"/>
        <v>4362.05</v>
      </c>
      <c r="G89" s="34"/>
      <c r="H89" s="34">
        <v>124</v>
      </c>
      <c r="I89" s="6">
        <v>139000</v>
      </c>
      <c r="J89" s="6">
        <v>139</v>
      </c>
      <c r="L89" s="55">
        <v>59.36</v>
      </c>
      <c r="M89" s="80">
        <f t="shared" si="9"/>
        <v>2285.36</v>
      </c>
      <c r="N89" s="145"/>
      <c r="O89" s="3">
        <v>60</v>
      </c>
      <c r="S89" s="26">
        <v>62</v>
      </c>
      <c r="X89" s="120">
        <v>227</v>
      </c>
      <c r="AB89" s="91">
        <v>64.926000000000002</v>
      </c>
      <c r="AC89" s="91">
        <v>64.926000000000002</v>
      </c>
      <c r="AF89" s="55">
        <v>49.2</v>
      </c>
      <c r="AG89" s="138">
        <f t="shared" si="10"/>
        <v>1894.2</v>
      </c>
      <c r="AH89" s="78">
        <v>52.3</v>
      </c>
      <c r="AI89" s="85">
        <v>52.3</v>
      </c>
      <c r="AJ89" s="79">
        <v>70</v>
      </c>
      <c r="AK89" s="79">
        <v>70</v>
      </c>
      <c r="AM89" s="14">
        <v>54.388190000000002</v>
      </c>
      <c r="AN89" s="14">
        <v>57.963099999999997</v>
      </c>
      <c r="AO89" s="14">
        <v>87.02452000000001</v>
      </c>
      <c r="AP89" s="14">
        <v>52.665379999999999</v>
      </c>
      <c r="AQ89" s="109">
        <v>5.5</v>
      </c>
      <c r="AR89" s="115">
        <f t="shared" si="11"/>
        <v>145.18990000000002</v>
      </c>
      <c r="AW89" s="67">
        <v>1735</v>
      </c>
    </row>
    <row r="90" spans="1:49" ht="10.15" customHeight="1" x14ac:dyDescent="0.2">
      <c r="A90" s="24">
        <v>41969</v>
      </c>
      <c r="B90" s="54">
        <f t="shared" si="12"/>
        <v>2014</v>
      </c>
      <c r="D90" s="81">
        <v>79.3</v>
      </c>
      <c r="E90" s="32">
        <v>34</v>
      </c>
      <c r="F90" s="34">
        <f t="shared" si="8"/>
        <v>4362.05</v>
      </c>
      <c r="G90" s="34"/>
      <c r="H90" s="34">
        <v>125</v>
      </c>
      <c r="I90" s="6">
        <v>139000</v>
      </c>
      <c r="J90" s="6">
        <v>139</v>
      </c>
      <c r="L90" s="55">
        <v>59.36</v>
      </c>
      <c r="M90" s="80">
        <f t="shared" si="9"/>
        <v>2285.36</v>
      </c>
      <c r="N90" s="145"/>
      <c r="O90" s="3">
        <v>55</v>
      </c>
      <c r="S90" s="26">
        <v>62</v>
      </c>
      <c r="X90" s="120">
        <v>227</v>
      </c>
      <c r="AB90" s="91">
        <v>64.926000000000002</v>
      </c>
      <c r="AC90" s="91">
        <v>64.926000000000002</v>
      </c>
      <c r="AF90" s="55">
        <v>49.2</v>
      </c>
      <c r="AG90" s="138">
        <f t="shared" si="10"/>
        <v>1894.2</v>
      </c>
      <c r="AH90" s="78">
        <v>52.544796875000003</v>
      </c>
      <c r="AI90" s="85">
        <v>52.544796875000003</v>
      </c>
      <c r="AJ90" s="79">
        <v>70</v>
      </c>
      <c r="AK90" s="79">
        <v>70</v>
      </c>
      <c r="AM90" s="14">
        <v>53.611959999999996</v>
      </c>
      <c r="AN90" s="14">
        <v>58.702489999999997</v>
      </c>
      <c r="AO90" s="14">
        <v>85.723640000000003</v>
      </c>
      <c r="AP90" s="14">
        <v>51.913410000000006</v>
      </c>
      <c r="AQ90" s="109">
        <v>0.1</v>
      </c>
      <c r="AR90" s="115">
        <f t="shared" si="11"/>
        <v>137.73705000000001</v>
      </c>
      <c r="AW90" s="67">
        <v>1735</v>
      </c>
    </row>
    <row r="91" spans="1:49" ht="10.15" customHeight="1" x14ac:dyDescent="0.2">
      <c r="A91" s="24">
        <v>41970</v>
      </c>
      <c r="B91" s="54">
        <f t="shared" si="12"/>
        <v>2014</v>
      </c>
      <c r="D91" s="81">
        <v>79.3</v>
      </c>
      <c r="E91" s="32">
        <v>34</v>
      </c>
      <c r="F91" s="34">
        <f t="shared" si="8"/>
        <v>4362.05</v>
      </c>
      <c r="G91" s="34"/>
      <c r="H91" s="34">
        <v>125</v>
      </c>
      <c r="I91" s="6">
        <v>139000</v>
      </c>
      <c r="J91" s="6">
        <v>139</v>
      </c>
      <c r="L91" s="55">
        <v>59.36</v>
      </c>
      <c r="M91" s="80">
        <f t="shared" si="9"/>
        <v>2285.36</v>
      </c>
      <c r="N91" s="145"/>
      <c r="O91" s="3">
        <v>59</v>
      </c>
      <c r="S91" s="26">
        <v>62</v>
      </c>
      <c r="X91" s="120">
        <v>227</v>
      </c>
      <c r="AB91" s="91">
        <v>64.926000000000002</v>
      </c>
      <c r="AC91" s="91">
        <v>64.926000000000002</v>
      </c>
      <c r="AF91" s="55">
        <v>49.2</v>
      </c>
      <c r="AG91" s="138">
        <f t="shared" si="10"/>
        <v>1894.2</v>
      </c>
      <c r="AH91" s="78">
        <v>50.64432421875</v>
      </c>
      <c r="AI91" s="85">
        <v>50.64432421875</v>
      </c>
      <c r="AJ91" s="79">
        <v>70</v>
      </c>
      <c r="AK91" s="79">
        <v>70</v>
      </c>
      <c r="AM91" s="14">
        <v>50.688940000000002</v>
      </c>
      <c r="AN91" s="14">
        <v>56.84037</v>
      </c>
      <c r="AO91" s="14">
        <v>87.571110000000004</v>
      </c>
      <c r="AP91" s="14">
        <v>50.10624</v>
      </c>
      <c r="AQ91" s="109">
        <v>0</v>
      </c>
      <c r="AR91" s="115">
        <f t="shared" si="11"/>
        <v>137.67734999999999</v>
      </c>
      <c r="AW91" s="67">
        <v>1735</v>
      </c>
    </row>
    <row r="92" spans="1:49" ht="10.15" customHeight="1" x14ac:dyDescent="0.2">
      <c r="A92" s="24">
        <v>41971</v>
      </c>
      <c r="B92" s="54">
        <f t="shared" si="12"/>
        <v>2014</v>
      </c>
      <c r="D92" s="81">
        <v>79.3</v>
      </c>
      <c r="E92" s="32">
        <v>34</v>
      </c>
      <c r="F92" s="34">
        <f t="shared" si="8"/>
        <v>4362.05</v>
      </c>
      <c r="G92" s="34"/>
      <c r="H92" s="34">
        <v>126</v>
      </c>
      <c r="I92" s="6">
        <v>139000</v>
      </c>
      <c r="J92" s="6">
        <v>139</v>
      </c>
      <c r="L92" s="55">
        <v>59.36</v>
      </c>
      <c r="M92" s="80">
        <f t="shared" si="9"/>
        <v>2285.36</v>
      </c>
      <c r="N92" s="145"/>
      <c r="O92" s="3">
        <v>55</v>
      </c>
      <c r="S92" s="26">
        <v>62</v>
      </c>
      <c r="X92" s="120">
        <v>227</v>
      </c>
      <c r="AB92" s="91">
        <v>64.926000000000002</v>
      </c>
      <c r="AC92" s="91">
        <v>64.926000000000002</v>
      </c>
      <c r="AF92" s="55">
        <v>49.2</v>
      </c>
      <c r="AG92" s="138">
        <f t="shared" si="10"/>
        <v>1894.2</v>
      </c>
      <c r="AH92" s="78">
        <v>50.525867187499998</v>
      </c>
      <c r="AI92" s="85">
        <v>50.525867187499998</v>
      </c>
      <c r="AJ92" s="79">
        <v>70</v>
      </c>
      <c r="AK92" s="79">
        <v>70</v>
      </c>
      <c r="AM92" s="14">
        <v>52.432259999999999</v>
      </c>
      <c r="AN92" s="14">
        <v>56.893459999999997</v>
      </c>
      <c r="AO92" s="14">
        <v>85.991380000000007</v>
      </c>
      <c r="AP92" s="14">
        <v>52.540620000000004</v>
      </c>
      <c r="AQ92" s="109">
        <v>0</v>
      </c>
      <c r="AR92" s="115">
        <f t="shared" si="11"/>
        <v>138.53200000000001</v>
      </c>
      <c r="AW92" s="67">
        <v>1735</v>
      </c>
    </row>
    <row r="93" spans="1:49" ht="10.15" customHeight="1" x14ac:dyDescent="0.2">
      <c r="A93" s="24">
        <v>41972</v>
      </c>
      <c r="B93" s="54">
        <f t="shared" si="12"/>
        <v>2014</v>
      </c>
      <c r="D93" s="81">
        <v>79.3</v>
      </c>
      <c r="E93" s="32">
        <v>34</v>
      </c>
      <c r="F93" s="34">
        <f t="shared" si="8"/>
        <v>4362.05</v>
      </c>
      <c r="G93" s="34"/>
      <c r="H93" s="34">
        <v>131</v>
      </c>
      <c r="I93" s="6">
        <v>139000</v>
      </c>
      <c r="J93" s="6">
        <v>139</v>
      </c>
      <c r="L93" s="55">
        <v>59.36</v>
      </c>
      <c r="M93" s="80">
        <f t="shared" si="9"/>
        <v>2285.36</v>
      </c>
      <c r="N93" s="145"/>
      <c r="O93" s="3">
        <v>57</v>
      </c>
      <c r="S93" s="26">
        <v>62</v>
      </c>
      <c r="X93" s="120">
        <v>227</v>
      </c>
      <c r="AB93" s="91">
        <v>64.926000000000002</v>
      </c>
      <c r="AC93" s="91">
        <v>64.926000000000002</v>
      </c>
      <c r="AF93" s="55">
        <v>49.2</v>
      </c>
      <c r="AG93" s="138">
        <f t="shared" si="10"/>
        <v>1894.2</v>
      </c>
      <c r="AH93" s="78">
        <v>51.607472656250003</v>
      </c>
      <c r="AI93" s="85">
        <v>51.607472656250003</v>
      </c>
      <c r="AJ93" s="79">
        <v>70</v>
      </c>
      <c r="AK93" s="79">
        <v>70</v>
      </c>
      <c r="AM93" s="14">
        <v>52.545300000000005</v>
      </c>
      <c r="AN93" s="14">
        <v>58.785530000000001</v>
      </c>
      <c r="AO93" s="14">
        <v>85.193660000000008</v>
      </c>
      <c r="AP93" s="14">
        <v>52.213610000000003</v>
      </c>
      <c r="AQ93" s="109">
        <v>0</v>
      </c>
      <c r="AR93" s="115">
        <f t="shared" si="11"/>
        <v>137.40727000000001</v>
      </c>
      <c r="AW93" s="67">
        <v>1735</v>
      </c>
    </row>
    <row r="94" spans="1:49" ht="10.15" customHeight="1" x14ac:dyDescent="0.2">
      <c r="A94" s="24">
        <v>41973</v>
      </c>
      <c r="B94" s="54">
        <f t="shared" si="12"/>
        <v>2014</v>
      </c>
      <c r="D94" s="81">
        <v>79.3</v>
      </c>
      <c r="E94" s="32">
        <v>34</v>
      </c>
      <c r="F94" s="34">
        <f t="shared" si="8"/>
        <v>4362.05</v>
      </c>
      <c r="G94" s="34"/>
      <c r="H94" s="34">
        <v>124</v>
      </c>
      <c r="I94" s="6">
        <v>139000</v>
      </c>
      <c r="J94" s="6">
        <v>139</v>
      </c>
      <c r="L94" s="55">
        <v>59.36</v>
      </c>
      <c r="M94" s="80">
        <f t="shared" si="9"/>
        <v>2285.36</v>
      </c>
      <c r="N94" s="145"/>
      <c r="O94" s="3">
        <v>57</v>
      </c>
      <c r="S94" s="26">
        <v>62</v>
      </c>
      <c r="X94" s="120">
        <v>227</v>
      </c>
      <c r="AB94" s="91">
        <v>64.926000000000002</v>
      </c>
      <c r="AC94" s="91">
        <v>64.926000000000002</v>
      </c>
      <c r="AF94" s="55">
        <v>49.2</v>
      </c>
      <c r="AG94" s="138">
        <f t="shared" si="10"/>
        <v>1894.2</v>
      </c>
      <c r="AH94" s="78">
        <v>52.134476562499998</v>
      </c>
      <c r="AI94" s="85">
        <v>52.134476562499998</v>
      </c>
      <c r="AJ94" s="79">
        <v>70</v>
      </c>
      <c r="AK94" s="79">
        <v>70</v>
      </c>
      <c r="AM94" s="14">
        <v>52.69923</v>
      </c>
      <c r="AN94" s="14">
        <v>59.510690000000004</v>
      </c>
      <c r="AO94" s="14">
        <v>84.405830000000009</v>
      </c>
      <c r="AP94" s="14">
        <v>51.212269999999997</v>
      </c>
      <c r="AQ94" s="109">
        <v>0</v>
      </c>
      <c r="AR94" s="115">
        <f t="shared" si="11"/>
        <v>135.6181</v>
      </c>
      <c r="AW94" s="67">
        <v>1735</v>
      </c>
    </row>
    <row r="95" spans="1:49" ht="10.15" customHeight="1" x14ac:dyDescent="0.2">
      <c r="A95" s="24">
        <v>41974</v>
      </c>
      <c r="B95" s="54">
        <f t="shared" si="12"/>
        <v>2014</v>
      </c>
      <c r="C95" s="56">
        <v>41974</v>
      </c>
      <c r="D95" s="81">
        <v>81.680000000000007</v>
      </c>
      <c r="E95" s="32">
        <v>36.520000000000003</v>
      </c>
      <c r="F95" s="34">
        <f t="shared" si="8"/>
        <v>4550.7000000000007</v>
      </c>
      <c r="G95" s="34"/>
      <c r="H95" s="34">
        <v>129</v>
      </c>
      <c r="I95" s="6">
        <v>140000</v>
      </c>
      <c r="J95" s="6">
        <v>140</v>
      </c>
      <c r="L95" s="96">
        <v>59.3</v>
      </c>
      <c r="M95" s="80">
        <f t="shared" si="9"/>
        <v>2283.0499999999997</v>
      </c>
      <c r="N95" s="145"/>
      <c r="O95" s="3">
        <v>57</v>
      </c>
      <c r="S95" s="26">
        <v>62</v>
      </c>
      <c r="X95" s="120">
        <v>231</v>
      </c>
      <c r="AB95" s="91">
        <v>65.242000000000004</v>
      </c>
      <c r="AC95" s="91">
        <v>65.242000000000004</v>
      </c>
      <c r="AF95" s="55">
        <v>49.2</v>
      </c>
      <c r="AG95" s="138">
        <f t="shared" si="10"/>
        <v>1894.2</v>
      </c>
      <c r="AH95" s="78">
        <v>54.49727734375</v>
      </c>
      <c r="AI95" s="85">
        <v>54.49727734375</v>
      </c>
      <c r="AJ95" s="79">
        <v>70</v>
      </c>
      <c r="AK95" s="79">
        <v>70</v>
      </c>
      <c r="AM95" s="14">
        <v>53.45476</v>
      </c>
      <c r="AN95" s="14">
        <v>60.804279999999999</v>
      </c>
      <c r="AO95" s="14">
        <v>86.627200000000002</v>
      </c>
      <c r="AP95" s="14">
        <v>51.814329999999998</v>
      </c>
      <c r="AQ95" s="109">
        <v>0</v>
      </c>
      <c r="AR95" s="115">
        <f t="shared" si="11"/>
        <v>138.44153</v>
      </c>
      <c r="AW95" s="67">
        <v>1735</v>
      </c>
    </row>
    <row r="96" spans="1:49" ht="10.15" customHeight="1" x14ac:dyDescent="0.2">
      <c r="A96" s="24">
        <v>41975</v>
      </c>
      <c r="B96" s="54">
        <f t="shared" si="12"/>
        <v>2014</v>
      </c>
      <c r="D96" s="81">
        <v>81.680000000000007</v>
      </c>
      <c r="E96" s="32">
        <v>36.520000000000003</v>
      </c>
      <c r="F96" s="34">
        <f t="shared" si="8"/>
        <v>4550.7000000000007</v>
      </c>
      <c r="G96" s="34"/>
      <c r="H96" s="34">
        <v>127</v>
      </c>
      <c r="I96" s="6">
        <v>140000</v>
      </c>
      <c r="J96" s="6">
        <v>140</v>
      </c>
      <c r="L96" s="96">
        <v>59.3</v>
      </c>
      <c r="M96" s="80">
        <f t="shared" si="9"/>
        <v>2283.0499999999997</v>
      </c>
      <c r="N96" s="145"/>
      <c r="O96" s="3">
        <v>61</v>
      </c>
      <c r="S96" s="26">
        <v>62</v>
      </c>
      <c r="X96" s="120">
        <v>231</v>
      </c>
      <c r="AB96" s="91">
        <v>65.242000000000004</v>
      </c>
      <c r="AC96" s="91">
        <v>65.242000000000004</v>
      </c>
      <c r="AF96" s="55">
        <v>49.2</v>
      </c>
      <c r="AG96" s="138">
        <f t="shared" si="10"/>
        <v>1894.2</v>
      </c>
      <c r="AH96" s="78">
        <v>53.560183593749997</v>
      </c>
      <c r="AI96" s="85">
        <v>53.560183593749997</v>
      </c>
      <c r="AJ96" s="79">
        <v>70</v>
      </c>
      <c r="AK96" s="79">
        <v>70</v>
      </c>
      <c r="AM96" s="14">
        <v>51.143010000000004</v>
      </c>
      <c r="AN96" s="14">
        <v>56.876359999999998</v>
      </c>
      <c r="AO96" s="14">
        <v>88.960270000000008</v>
      </c>
      <c r="AP96" s="14">
        <v>51.361789999999999</v>
      </c>
      <c r="AQ96" s="109">
        <v>0</v>
      </c>
      <c r="AR96" s="115">
        <f t="shared" si="11"/>
        <v>140.32206000000002</v>
      </c>
      <c r="AW96" s="67">
        <v>1735</v>
      </c>
    </row>
    <row r="97" spans="1:49" ht="10.15" customHeight="1" x14ac:dyDescent="0.2">
      <c r="A97" s="24">
        <v>41976</v>
      </c>
      <c r="B97" s="54">
        <f t="shared" si="12"/>
        <v>2014</v>
      </c>
      <c r="D97" s="81">
        <v>81.680000000000007</v>
      </c>
      <c r="E97" s="32">
        <v>36.520000000000003</v>
      </c>
      <c r="F97" s="34">
        <f t="shared" si="8"/>
        <v>4550.7000000000007</v>
      </c>
      <c r="G97" s="34"/>
      <c r="H97" s="34">
        <v>127</v>
      </c>
      <c r="I97" s="6">
        <v>140000</v>
      </c>
      <c r="J97" s="6">
        <v>140</v>
      </c>
      <c r="L97" s="96">
        <v>59.3</v>
      </c>
      <c r="M97" s="80">
        <f t="shared" si="9"/>
        <v>2283.0499999999997</v>
      </c>
      <c r="N97" s="145"/>
      <c r="O97" s="3">
        <v>59</v>
      </c>
      <c r="S97" s="26">
        <v>62</v>
      </c>
      <c r="X97" s="120">
        <v>231</v>
      </c>
      <c r="AB97" s="91">
        <v>65.242000000000004</v>
      </c>
      <c r="AC97" s="91">
        <v>65.242000000000004</v>
      </c>
      <c r="AF97" s="55">
        <v>49.2</v>
      </c>
      <c r="AG97" s="138">
        <f t="shared" si="10"/>
        <v>1894.2</v>
      </c>
      <c r="AH97" s="78">
        <v>53.403433593750002</v>
      </c>
      <c r="AI97" s="85">
        <v>53.403433593750002</v>
      </c>
      <c r="AJ97" s="79">
        <v>70</v>
      </c>
      <c r="AK97" s="79">
        <v>70</v>
      </c>
      <c r="AM97" s="14">
        <v>55.085320000000003</v>
      </c>
      <c r="AN97" s="14">
        <v>61.369480000000003</v>
      </c>
      <c r="AO97" s="14">
        <v>91.10369</v>
      </c>
      <c r="AP97" s="14">
        <v>50.272949999999994</v>
      </c>
      <c r="AQ97" s="109">
        <v>0</v>
      </c>
      <c r="AR97" s="115">
        <f t="shared" si="11"/>
        <v>141.37664000000001</v>
      </c>
      <c r="AW97" s="67">
        <v>1735</v>
      </c>
    </row>
    <row r="98" spans="1:49" ht="10.15" customHeight="1" x14ac:dyDescent="0.2">
      <c r="A98" s="24">
        <v>41977</v>
      </c>
      <c r="B98" s="54">
        <f t="shared" si="12"/>
        <v>2014</v>
      </c>
      <c r="D98" s="81">
        <v>81.680000000000007</v>
      </c>
      <c r="E98" s="32">
        <v>36.520000000000003</v>
      </c>
      <c r="F98" s="34">
        <f t="shared" si="8"/>
        <v>4550.7000000000007</v>
      </c>
      <c r="G98" s="34"/>
      <c r="H98" s="34">
        <v>124</v>
      </c>
      <c r="I98" s="6">
        <v>140000</v>
      </c>
      <c r="J98" s="6">
        <v>140</v>
      </c>
      <c r="L98" s="96">
        <v>59.3</v>
      </c>
      <c r="M98" s="80">
        <f t="shared" si="9"/>
        <v>2283.0499999999997</v>
      </c>
      <c r="N98" s="145"/>
      <c r="O98" s="3">
        <v>60</v>
      </c>
      <c r="S98" s="26">
        <v>62</v>
      </c>
      <c r="X98" s="120">
        <v>231</v>
      </c>
      <c r="AB98" s="91">
        <v>65.242000000000004</v>
      </c>
      <c r="AC98" s="91">
        <v>65.242000000000004</v>
      </c>
      <c r="AF98" s="55">
        <v>49.2</v>
      </c>
      <c r="AG98" s="138">
        <f t="shared" si="10"/>
        <v>1894.2</v>
      </c>
      <c r="AH98" s="78">
        <v>55.446996093750002</v>
      </c>
      <c r="AI98" s="85">
        <v>55.446996093750002</v>
      </c>
      <c r="AJ98" s="79">
        <v>70</v>
      </c>
      <c r="AK98" s="79">
        <v>70</v>
      </c>
      <c r="AM98" s="14">
        <v>54.641080000000002</v>
      </c>
      <c r="AN98" s="14">
        <v>61.126220000000004</v>
      </c>
      <c r="AO98" s="14">
        <v>90.111919999999998</v>
      </c>
      <c r="AP98" s="14">
        <v>48.22363</v>
      </c>
      <c r="AQ98" s="109">
        <v>0</v>
      </c>
      <c r="AR98" s="115">
        <f t="shared" si="11"/>
        <v>138.33555000000001</v>
      </c>
      <c r="AW98" s="67">
        <v>1735</v>
      </c>
    </row>
    <row r="99" spans="1:49" ht="10.15" customHeight="1" x14ac:dyDescent="0.2">
      <c r="A99" s="24">
        <v>41978</v>
      </c>
      <c r="B99" s="54">
        <f t="shared" si="12"/>
        <v>2014</v>
      </c>
      <c r="D99" s="81">
        <v>81.680000000000007</v>
      </c>
      <c r="E99" s="32">
        <v>36.520000000000003</v>
      </c>
      <c r="F99" s="34">
        <f t="shared" si="8"/>
        <v>4550.7000000000007</v>
      </c>
      <c r="G99" s="34"/>
      <c r="H99" s="34">
        <v>131</v>
      </c>
      <c r="I99" s="6">
        <v>140000</v>
      </c>
      <c r="J99" s="6">
        <v>140</v>
      </c>
      <c r="L99" s="96">
        <v>59.3</v>
      </c>
      <c r="M99" s="80">
        <f t="shared" si="9"/>
        <v>2283.0499999999997</v>
      </c>
      <c r="N99" s="145"/>
      <c r="O99" s="3">
        <v>64</v>
      </c>
      <c r="S99" s="26">
        <v>62</v>
      </c>
      <c r="X99" s="120">
        <v>231</v>
      </c>
      <c r="AB99" s="91">
        <v>65.242000000000004</v>
      </c>
      <c r="AC99" s="91">
        <v>65.242000000000004</v>
      </c>
      <c r="AF99" s="55">
        <v>49.2</v>
      </c>
      <c r="AG99" s="138">
        <f t="shared" si="10"/>
        <v>1894.2</v>
      </c>
      <c r="AH99" s="78">
        <v>57.949089843750002</v>
      </c>
      <c r="AI99" s="85">
        <v>57.949089843750002</v>
      </c>
      <c r="AJ99" s="79">
        <v>70</v>
      </c>
      <c r="AK99" s="79">
        <v>70</v>
      </c>
      <c r="AM99" s="14">
        <v>52.645960000000002</v>
      </c>
      <c r="AN99" s="14">
        <v>58.404440000000001</v>
      </c>
      <c r="AO99" s="14">
        <v>84.533419999999992</v>
      </c>
      <c r="AP99" s="14">
        <v>46.760620000000003</v>
      </c>
      <c r="AQ99" s="109">
        <v>0</v>
      </c>
      <c r="AR99" s="115">
        <f t="shared" si="11"/>
        <v>131.29404</v>
      </c>
      <c r="AW99" s="67">
        <v>1735</v>
      </c>
    </row>
    <row r="100" spans="1:49" ht="10.15" customHeight="1" x14ac:dyDescent="0.2">
      <c r="A100" s="24">
        <v>41979</v>
      </c>
      <c r="B100" s="54">
        <f t="shared" si="12"/>
        <v>2014</v>
      </c>
      <c r="D100" s="81">
        <v>81.680000000000007</v>
      </c>
      <c r="E100" s="32">
        <v>36.520000000000003</v>
      </c>
      <c r="F100" s="34">
        <f t="shared" si="8"/>
        <v>4550.7000000000007</v>
      </c>
      <c r="G100" s="34"/>
      <c r="H100" s="34">
        <v>135</v>
      </c>
      <c r="I100" s="6">
        <v>140000</v>
      </c>
      <c r="J100" s="6">
        <v>140</v>
      </c>
      <c r="L100" s="96">
        <v>59.3</v>
      </c>
      <c r="M100" s="80">
        <f t="shared" si="9"/>
        <v>2283.0499999999997</v>
      </c>
      <c r="N100" s="145"/>
      <c r="O100" s="3">
        <v>66</v>
      </c>
      <c r="S100" s="26">
        <v>62</v>
      </c>
      <c r="X100" s="120">
        <v>231</v>
      </c>
      <c r="AB100" s="91">
        <v>65.242000000000004</v>
      </c>
      <c r="AC100" s="91">
        <v>65.242000000000004</v>
      </c>
      <c r="AF100" s="55">
        <v>49.2</v>
      </c>
      <c r="AG100" s="138">
        <f t="shared" si="10"/>
        <v>1894.2</v>
      </c>
      <c r="AH100" s="78">
        <v>57.656023437499996</v>
      </c>
      <c r="AI100" s="85">
        <v>57.656023437499996</v>
      </c>
      <c r="AJ100" s="79">
        <v>70</v>
      </c>
      <c r="AK100" s="79">
        <v>70</v>
      </c>
      <c r="AM100" s="14">
        <v>52.523309999999995</v>
      </c>
      <c r="AN100" s="14">
        <v>59.367800000000003</v>
      </c>
      <c r="AO100" s="14">
        <v>86.169200000000004</v>
      </c>
      <c r="AP100" s="14">
        <v>47.72992</v>
      </c>
      <c r="AQ100" s="109">
        <v>0</v>
      </c>
      <c r="AR100" s="115">
        <f t="shared" si="11"/>
        <v>133.89912000000001</v>
      </c>
      <c r="AW100" s="67">
        <v>1735</v>
      </c>
    </row>
    <row r="101" spans="1:49" ht="10.15" customHeight="1" x14ac:dyDescent="0.2">
      <c r="A101" s="24">
        <v>41980</v>
      </c>
      <c r="B101" s="54">
        <f t="shared" si="12"/>
        <v>2014</v>
      </c>
      <c r="D101" s="81">
        <v>81.680000000000007</v>
      </c>
      <c r="E101" s="32">
        <v>36.520000000000003</v>
      </c>
      <c r="F101" s="34">
        <f t="shared" si="8"/>
        <v>4550.7000000000007</v>
      </c>
      <c r="G101" s="34"/>
      <c r="H101" s="34">
        <v>140</v>
      </c>
      <c r="I101" s="6">
        <v>140000</v>
      </c>
      <c r="J101" s="6">
        <v>140</v>
      </c>
      <c r="L101" s="96">
        <v>59.3</v>
      </c>
      <c r="M101" s="80">
        <f t="shared" si="9"/>
        <v>2283.0499999999997</v>
      </c>
      <c r="N101" s="145"/>
      <c r="O101" s="3">
        <v>65</v>
      </c>
      <c r="S101" s="26">
        <v>62</v>
      </c>
      <c r="X101" s="120">
        <v>231</v>
      </c>
      <c r="AB101" s="91">
        <v>65.242000000000004</v>
      </c>
      <c r="AC101" s="91">
        <v>65.242000000000004</v>
      </c>
      <c r="AF101" s="55">
        <v>49.2</v>
      </c>
      <c r="AG101" s="138">
        <f t="shared" si="10"/>
        <v>1894.2</v>
      </c>
      <c r="AH101" s="78">
        <v>58.196714843750001</v>
      </c>
      <c r="AI101" s="85">
        <v>58.196714843750001</v>
      </c>
      <c r="AJ101" s="79">
        <v>70</v>
      </c>
      <c r="AK101" s="79">
        <v>70</v>
      </c>
      <c r="AM101" s="14">
        <v>51.74785</v>
      </c>
      <c r="AN101" s="14">
        <v>57.128430000000002</v>
      </c>
      <c r="AO101" s="14">
        <v>86.231940000000009</v>
      </c>
      <c r="AP101" s="14">
        <v>49.957589999999996</v>
      </c>
      <c r="AQ101" s="109">
        <v>0</v>
      </c>
      <c r="AR101" s="115">
        <f t="shared" si="11"/>
        <v>136.18952999999999</v>
      </c>
      <c r="AW101" s="67">
        <v>1735</v>
      </c>
    </row>
    <row r="102" spans="1:49" ht="10.15" customHeight="1" x14ac:dyDescent="0.2">
      <c r="A102" s="24">
        <v>41981</v>
      </c>
      <c r="B102" s="54">
        <f t="shared" si="12"/>
        <v>2014</v>
      </c>
      <c r="D102" s="81">
        <v>81.680000000000007</v>
      </c>
      <c r="E102" s="32">
        <v>36.520000000000003</v>
      </c>
      <c r="F102" s="34">
        <f t="shared" si="8"/>
        <v>4550.7000000000007</v>
      </c>
      <c r="G102" s="34"/>
      <c r="H102" s="34">
        <v>136</v>
      </c>
      <c r="I102" s="6">
        <v>140000</v>
      </c>
      <c r="J102" s="6">
        <v>140</v>
      </c>
      <c r="L102" s="96">
        <v>59.3</v>
      </c>
      <c r="M102" s="80">
        <f t="shared" si="9"/>
        <v>2283.0499999999997</v>
      </c>
      <c r="N102" s="145"/>
      <c r="O102" s="3">
        <v>68</v>
      </c>
      <c r="S102" s="26">
        <v>62</v>
      </c>
      <c r="X102" s="120">
        <v>231</v>
      </c>
      <c r="AB102" s="91">
        <v>65.242000000000004</v>
      </c>
      <c r="AC102" s="91">
        <v>65.242000000000004</v>
      </c>
      <c r="AF102" s="55">
        <v>49.2</v>
      </c>
      <c r="AG102" s="138">
        <f t="shared" si="10"/>
        <v>1894.2</v>
      </c>
      <c r="AH102" s="78">
        <v>58.778554687499998</v>
      </c>
      <c r="AI102" s="85">
        <v>58.778554687499998</v>
      </c>
      <c r="AJ102" s="79">
        <v>70</v>
      </c>
      <c r="AK102" s="79">
        <v>70</v>
      </c>
      <c r="AM102" s="14">
        <v>52.91178</v>
      </c>
      <c r="AN102" s="14">
        <v>58.063459999999999</v>
      </c>
      <c r="AO102" s="14">
        <v>87.224000000000004</v>
      </c>
      <c r="AP102" s="14">
        <v>47.07206</v>
      </c>
      <c r="AQ102" s="109">
        <v>0</v>
      </c>
      <c r="AR102" s="115">
        <f t="shared" si="11"/>
        <v>134.29606000000001</v>
      </c>
      <c r="AW102" s="67">
        <v>1735</v>
      </c>
    </row>
    <row r="103" spans="1:49" ht="10.15" customHeight="1" x14ac:dyDescent="0.2">
      <c r="A103" s="24">
        <v>41982</v>
      </c>
      <c r="B103" s="54">
        <f t="shared" si="12"/>
        <v>2014</v>
      </c>
      <c r="D103" s="81">
        <v>81.680000000000007</v>
      </c>
      <c r="E103" s="32">
        <v>36.520000000000003</v>
      </c>
      <c r="F103" s="34">
        <f t="shared" si="8"/>
        <v>4550.7000000000007</v>
      </c>
      <c r="G103" s="34"/>
      <c r="H103" s="34">
        <v>136</v>
      </c>
      <c r="I103" s="6">
        <v>140000</v>
      </c>
      <c r="J103" s="6">
        <v>140</v>
      </c>
      <c r="L103" s="96">
        <v>59.3</v>
      </c>
      <c r="M103" s="80">
        <f t="shared" si="9"/>
        <v>2283.0499999999997</v>
      </c>
      <c r="N103" s="145"/>
      <c r="O103" s="3">
        <v>67</v>
      </c>
      <c r="S103" s="26">
        <v>62</v>
      </c>
      <c r="X103" s="120">
        <v>231</v>
      </c>
      <c r="AB103" s="91">
        <v>65.242000000000004</v>
      </c>
      <c r="AC103" s="91">
        <v>65.242000000000004</v>
      </c>
      <c r="AF103" s="55">
        <v>49.2</v>
      </c>
      <c r="AG103" s="138">
        <f t="shared" si="10"/>
        <v>1894.2</v>
      </c>
      <c r="AH103" s="78">
        <v>59.546609375000003</v>
      </c>
      <c r="AI103" s="85">
        <v>59.546609375000003</v>
      </c>
      <c r="AJ103" s="79">
        <v>70</v>
      </c>
      <c r="AK103" s="79">
        <v>70</v>
      </c>
      <c r="AM103" s="14">
        <v>54.504849999999998</v>
      </c>
      <c r="AN103" s="14">
        <v>57.947929999999999</v>
      </c>
      <c r="AO103" s="14">
        <v>87.944929999999999</v>
      </c>
      <c r="AP103" s="14">
        <v>48.005319999999998</v>
      </c>
      <c r="AQ103" s="109">
        <v>0</v>
      </c>
      <c r="AR103" s="115">
        <f t="shared" si="11"/>
        <v>135.95024999999998</v>
      </c>
      <c r="AW103" s="67">
        <v>1735</v>
      </c>
    </row>
    <row r="104" spans="1:49" ht="10.15" customHeight="1" x14ac:dyDescent="0.2">
      <c r="A104" s="24">
        <v>41983</v>
      </c>
      <c r="B104" s="54">
        <f t="shared" si="12"/>
        <v>2014</v>
      </c>
      <c r="D104" s="81">
        <v>81.680000000000007</v>
      </c>
      <c r="E104" s="32">
        <v>36.520000000000003</v>
      </c>
      <c r="F104" s="34">
        <f t="shared" si="8"/>
        <v>4550.7000000000007</v>
      </c>
      <c r="G104" s="34"/>
      <c r="H104" s="34">
        <v>136</v>
      </c>
      <c r="I104" s="6">
        <v>140000</v>
      </c>
      <c r="J104" s="6">
        <v>140</v>
      </c>
      <c r="L104" s="96">
        <v>59.3</v>
      </c>
      <c r="M104" s="80">
        <f t="shared" si="9"/>
        <v>2283.0499999999997</v>
      </c>
      <c r="N104" s="145"/>
      <c r="O104" s="3">
        <v>67</v>
      </c>
      <c r="S104" s="26">
        <v>62</v>
      </c>
      <c r="X104" s="120">
        <v>231</v>
      </c>
      <c r="AB104" s="91">
        <v>65.242000000000004</v>
      </c>
      <c r="AC104" s="91">
        <v>65.242000000000004</v>
      </c>
      <c r="AF104" s="55">
        <v>49.2</v>
      </c>
      <c r="AG104" s="138">
        <f t="shared" si="10"/>
        <v>1894.2</v>
      </c>
      <c r="AH104" s="78">
        <v>59.602089843750001</v>
      </c>
      <c r="AI104" s="85">
        <v>59.602089843750001</v>
      </c>
      <c r="AJ104" s="79">
        <v>70</v>
      </c>
      <c r="AK104" s="79">
        <v>70</v>
      </c>
      <c r="AM104" s="14">
        <v>55.272349999999996</v>
      </c>
      <c r="AN104" s="14">
        <v>60.180769999999995</v>
      </c>
      <c r="AO104" s="14">
        <v>85.121470000000002</v>
      </c>
      <c r="AP104" s="14">
        <v>50.87688</v>
      </c>
      <c r="AQ104" s="109">
        <v>0</v>
      </c>
      <c r="AR104" s="115">
        <f t="shared" si="11"/>
        <v>135.99835000000002</v>
      </c>
      <c r="AW104" s="67">
        <v>1735</v>
      </c>
    </row>
    <row r="105" spans="1:49" ht="10.15" customHeight="1" x14ac:dyDescent="0.2">
      <c r="A105" s="24">
        <v>41984</v>
      </c>
      <c r="B105" s="54">
        <f t="shared" si="12"/>
        <v>2014</v>
      </c>
      <c r="D105" s="81">
        <v>81.680000000000007</v>
      </c>
      <c r="E105" s="32">
        <v>36.520000000000003</v>
      </c>
      <c r="F105" s="34">
        <f t="shared" si="8"/>
        <v>4550.7000000000007</v>
      </c>
      <c r="G105" s="34"/>
      <c r="H105" s="34">
        <v>142</v>
      </c>
      <c r="I105" s="6">
        <v>140000</v>
      </c>
      <c r="J105" s="6">
        <v>140</v>
      </c>
      <c r="L105" s="96">
        <v>59.3</v>
      </c>
      <c r="M105" s="80">
        <f t="shared" si="9"/>
        <v>2283.0499999999997</v>
      </c>
      <c r="N105" s="145"/>
      <c r="O105" s="3">
        <v>65</v>
      </c>
      <c r="S105" s="26">
        <v>62</v>
      </c>
      <c r="X105" s="120">
        <v>231</v>
      </c>
      <c r="AB105" s="91">
        <v>65.242000000000004</v>
      </c>
      <c r="AC105" s="91">
        <v>65.242000000000004</v>
      </c>
      <c r="AF105" s="55">
        <v>49.2</v>
      </c>
      <c r="AG105" s="138">
        <f t="shared" si="10"/>
        <v>1894.2</v>
      </c>
      <c r="AH105" s="78">
        <v>58.050164062500002</v>
      </c>
      <c r="AI105" s="85">
        <v>58.050164062500002</v>
      </c>
      <c r="AJ105" s="79">
        <v>70</v>
      </c>
      <c r="AK105" s="79">
        <v>70</v>
      </c>
      <c r="AM105" s="14">
        <v>55.809820000000002</v>
      </c>
      <c r="AN105" s="14">
        <v>59.673410000000004</v>
      </c>
      <c r="AO105" s="14">
        <v>87.485009999999988</v>
      </c>
      <c r="AP105" s="14">
        <v>50.143300000000004</v>
      </c>
      <c r="AQ105" s="109">
        <v>0</v>
      </c>
      <c r="AR105" s="115">
        <f t="shared" si="11"/>
        <v>137.62831</v>
      </c>
      <c r="AW105" s="67">
        <v>1735</v>
      </c>
    </row>
    <row r="106" spans="1:49" ht="10.15" customHeight="1" x14ac:dyDescent="0.2">
      <c r="A106" s="24">
        <v>41985</v>
      </c>
      <c r="B106" s="54">
        <f t="shared" si="12"/>
        <v>2014</v>
      </c>
      <c r="D106" s="81">
        <v>81.680000000000007</v>
      </c>
      <c r="E106" s="32">
        <v>36.520000000000003</v>
      </c>
      <c r="F106" s="34">
        <f t="shared" si="8"/>
        <v>4550.7000000000007</v>
      </c>
      <c r="G106" s="34"/>
      <c r="H106" s="34">
        <v>147</v>
      </c>
      <c r="I106" s="6">
        <v>140000</v>
      </c>
      <c r="J106" s="6">
        <v>140</v>
      </c>
      <c r="L106" s="96">
        <v>59.3</v>
      </c>
      <c r="M106" s="80">
        <f t="shared" si="9"/>
        <v>2283.0499999999997</v>
      </c>
      <c r="N106" s="145"/>
      <c r="O106" s="3">
        <v>66</v>
      </c>
      <c r="S106" s="26">
        <v>62</v>
      </c>
      <c r="X106" s="120">
        <v>231</v>
      </c>
      <c r="AB106" s="91">
        <v>65.242000000000004</v>
      </c>
      <c r="AC106" s="91">
        <v>65.242000000000004</v>
      </c>
      <c r="AF106" s="55">
        <v>49.2</v>
      </c>
      <c r="AG106" s="138">
        <f t="shared" si="10"/>
        <v>1894.2</v>
      </c>
      <c r="AH106" s="78">
        <v>58.931539062500001</v>
      </c>
      <c r="AI106" s="85">
        <v>58.931539062500001</v>
      </c>
      <c r="AJ106" s="79">
        <v>70</v>
      </c>
      <c r="AK106" s="79">
        <v>70</v>
      </c>
      <c r="AM106" s="14">
        <v>55.41</v>
      </c>
      <c r="AN106" s="14">
        <v>60.354410000000001</v>
      </c>
      <c r="AO106" s="14">
        <v>86.559839999999994</v>
      </c>
      <c r="AP106" s="14">
        <v>49.330210000000001</v>
      </c>
      <c r="AQ106" s="109">
        <v>0</v>
      </c>
      <c r="AR106" s="115">
        <f t="shared" si="11"/>
        <v>135.89005</v>
      </c>
      <c r="AW106" s="67">
        <v>1735</v>
      </c>
    </row>
    <row r="107" spans="1:49" ht="10.15" customHeight="1" x14ac:dyDescent="0.2">
      <c r="A107" s="24">
        <v>41986</v>
      </c>
      <c r="B107" s="54">
        <f t="shared" si="12"/>
        <v>2014</v>
      </c>
      <c r="D107" s="81">
        <v>81.680000000000007</v>
      </c>
      <c r="E107" s="32">
        <v>36.520000000000003</v>
      </c>
      <c r="F107" s="34">
        <f t="shared" si="8"/>
        <v>4550.7000000000007</v>
      </c>
      <c r="G107" s="34"/>
      <c r="H107" s="34">
        <v>137</v>
      </c>
      <c r="I107" s="6">
        <v>140000</v>
      </c>
      <c r="J107" s="6">
        <v>140</v>
      </c>
      <c r="L107" s="96">
        <v>59.3</v>
      </c>
      <c r="M107" s="80">
        <f t="shared" si="9"/>
        <v>2283.0499999999997</v>
      </c>
      <c r="N107" s="145"/>
      <c r="O107" s="3">
        <v>66</v>
      </c>
      <c r="S107" s="26">
        <v>62</v>
      </c>
      <c r="X107" s="120">
        <v>231</v>
      </c>
      <c r="AB107" s="91">
        <v>65.242000000000004</v>
      </c>
      <c r="AC107" s="91">
        <v>65.242000000000004</v>
      </c>
      <c r="AF107" s="55">
        <v>49.2</v>
      </c>
      <c r="AG107" s="138">
        <f t="shared" si="10"/>
        <v>1894.2</v>
      </c>
      <c r="AH107" s="78">
        <v>59.931984374999999</v>
      </c>
      <c r="AI107" s="85">
        <v>59.931984374999999</v>
      </c>
      <c r="AJ107" s="79">
        <v>70</v>
      </c>
      <c r="AK107" s="79">
        <v>70</v>
      </c>
      <c r="AM107" s="14">
        <v>55.33267</v>
      </c>
      <c r="AN107" s="14">
        <v>59.525069999999999</v>
      </c>
      <c r="AO107" s="14">
        <v>85.850769999999997</v>
      </c>
      <c r="AP107" s="14">
        <v>50.616230000000002</v>
      </c>
      <c r="AQ107" s="109">
        <v>0</v>
      </c>
      <c r="AR107" s="115">
        <f t="shared" si="11"/>
        <v>136.46699999999998</v>
      </c>
      <c r="AW107" s="67">
        <v>1735</v>
      </c>
    </row>
    <row r="108" spans="1:49" ht="10.15" customHeight="1" x14ac:dyDescent="0.2">
      <c r="A108" s="24">
        <v>41987</v>
      </c>
      <c r="B108" s="54">
        <f t="shared" si="12"/>
        <v>2014</v>
      </c>
      <c r="D108" s="81">
        <v>81.680000000000007</v>
      </c>
      <c r="E108" s="32">
        <v>36.520000000000003</v>
      </c>
      <c r="F108" s="34">
        <f t="shared" si="8"/>
        <v>4550.7000000000007</v>
      </c>
      <c r="G108" s="34"/>
      <c r="H108" s="34">
        <v>146</v>
      </c>
      <c r="I108" s="6">
        <v>140000</v>
      </c>
      <c r="J108" s="6">
        <v>140</v>
      </c>
      <c r="L108" s="96">
        <v>59.3</v>
      </c>
      <c r="M108" s="80">
        <f t="shared" si="9"/>
        <v>2283.0499999999997</v>
      </c>
      <c r="N108" s="145"/>
      <c r="O108" s="3">
        <v>67</v>
      </c>
      <c r="S108" s="26">
        <v>62</v>
      </c>
      <c r="X108" s="120">
        <v>231</v>
      </c>
      <c r="AB108" s="91">
        <v>65.242000000000004</v>
      </c>
      <c r="AC108" s="91">
        <v>65.242000000000004</v>
      </c>
      <c r="AF108" s="55">
        <v>49.2</v>
      </c>
      <c r="AG108" s="138">
        <f t="shared" si="10"/>
        <v>1894.2</v>
      </c>
      <c r="AH108" s="78">
        <v>60.694156249999999</v>
      </c>
      <c r="AI108" s="85">
        <v>60.694156249999999</v>
      </c>
      <c r="AJ108" s="79">
        <v>70</v>
      </c>
      <c r="AK108" s="79">
        <v>70</v>
      </c>
      <c r="AM108" s="14">
        <v>55.46105</v>
      </c>
      <c r="AN108" s="14">
        <v>60.794750000000001</v>
      </c>
      <c r="AO108" s="14">
        <v>81.48566000000001</v>
      </c>
      <c r="AP108" s="14">
        <v>48.244459999999997</v>
      </c>
      <c r="AQ108" s="109">
        <v>0</v>
      </c>
      <c r="AR108" s="115">
        <f t="shared" si="11"/>
        <v>129.73012</v>
      </c>
      <c r="AW108" s="67">
        <v>1735</v>
      </c>
    </row>
    <row r="109" spans="1:49" ht="10.15" customHeight="1" x14ac:dyDescent="0.2">
      <c r="A109" s="24">
        <v>41988</v>
      </c>
      <c r="B109" s="54">
        <f t="shared" si="12"/>
        <v>2014</v>
      </c>
      <c r="D109" s="81">
        <v>81.680000000000007</v>
      </c>
      <c r="E109" s="32">
        <v>36.520000000000003</v>
      </c>
      <c r="F109" s="34">
        <f t="shared" si="8"/>
        <v>4550.7000000000007</v>
      </c>
      <c r="G109" s="34"/>
      <c r="H109" s="34">
        <v>140</v>
      </c>
      <c r="I109" s="6">
        <v>140000</v>
      </c>
      <c r="J109" s="6">
        <v>140</v>
      </c>
      <c r="L109" s="96">
        <v>59.3</v>
      </c>
      <c r="M109" s="80">
        <f t="shared" si="9"/>
        <v>2283.0499999999997</v>
      </c>
      <c r="N109" s="145"/>
      <c r="O109" s="3">
        <v>68</v>
      </c>
      <c r="S109" s="26">
        <v>62</v>
      </c>
      <c r="X109" s="120">
        <v>231</v>
      </c>
      <c r="AB109" s="91">
        <v>65.242000000000004</v>
      </c>
      <c r="AC109" s="91">
        <v>65.242000000000004</v>
      </c>
      <c r="AF109" s="55">
        <v>49.2</v>
      </c>
      <c r="AG109" s="138">
        <f t="shared" si="10"/>
        <v>1894.2</v>
      </c>
      <c r="AH109" s="78">
        <v>60.367242187499997</v>
      </c>
      <c r="AI109" s="85">
        <v>60.367242187499997</v>
      </c>
      <c r="AJ109" s="79">
        <v>70</v>
      </c>
      <c r="AK109" s="79">
        <v>70</v>
      </c>
      <c r="AM109" s="14">
        <v>55.514269999999996</v>
      </c>
      <c r="AN109" s="14">
        <v>61.435929999999999</v>
      </c>
      <c r="AO109" s="14">
        <v>85.611229999999992</v>
      </c>
      <c r="AP109" s="14">
        <v>47.583449999999999</v>
      </c>
      <c r="AQ109" s="109">
        <v>0</v>
      </c>
      <c r="AR109" s="115">
        <f t="shared" si="11"/>
        <v>133.19468000000001</v>
      </c>
      <c r="AW109" s="67">
        <v>1735</v>
      </c>
    </row>
    <row r="110" spans="1:49" ht="10.15" customHeight="1" x14ac:dyDescent="0.2">
      <c r="A110" s="24">
        <v>41989</v>
      </c>
      <c r="B110" s="54">
        <f t="shared" si="12"/>
        <v>2014</v>
      </c>
      <c r="D110" s="81">
        <v>81.680000000000007</v>
      </c>
      <c r="E110" s="32">
        <v>36.520000000000003</v>
      </c>
      <c r="F110" s="34">
        <f t="shared" si="8"/>
        <v>4550.7000000000007</v>
      </c>
      <c r="G110" s="34"/>
      <c r="H110" s="34">
        <v>146</v>
      </c>
      <c r="I110" s="6">
        <v>140000</v>
      </c>
      <c r="J110" s="6">
        <v>140</v>
      </c>
      <c r="L110" s="96">
        <v>59.3</v>
      </c>
      <c r="M110" s="80">
        <f t="shared" si="9"/>
        <v>2283.0499999999997</v>
      </c>
      <c r="N110" s="145"/>
      <c r="O110" s="3">
        <v>67</v>
      </c>
      <c r="S110" s="26">
        <v>62</v>
      </c>
      <c r="X110" s="120">
        <v>231</v>
      </c>
      <c r="AB110" s="91">
        <v>65.242000000000004</v>
      </c>
      <c r="AC110" s="91">
        <v>65.242000000000004</v>
      </c>
      <c r="AF110" s="55">
        <v>49.2</v>
      </c>
      <c r="AG110" s="138">
        <f t="shared" si="10"/>
        <v>1894.2</v>
      </c>
      <c r="AH110" s="78">
        <v>59.343914062499998</v>
      </c>
      <c r="AI110" s="85">
        <v>59.343914062499998</v>
      </c>
      <c r="AJ110" s="79">
        <v>70</v>
      </c>
      <c r="AK110" s="79">
        <v>70</v>
      </c>
      <c r="AM110" s="14">
        <v>55.52861</v>
      </c>
      <c r="AN110" s="14">
        <v>60.84881</v>
      </c>
      <c r="AO110" s="14">
        <v>86.040520000000001</v>
      </c>
      <c r="AP110" s="14">
        <v>50.98359</v>
      </c>
      <c r="AQ110" s="109">
        <v>0</v>
      </c>
      <c r="AR110" s="115">
        <f t="shared" si="11"/>
        <v>137.02411000000001</v>
      </c>
      <c r="AW110" s="67">
        <v>1735</v>
      </c>
    </row>
    <row r="111" spans="1:49" ht="10.15" customHeight="1" x14ac:dyDescent="0.2">
      <c r="A111" s="24">
        <v>41990</v>
      </c>
      <c r="B111" s="54">
        <f t="shared" si="12"/>
        <v>2014</v>
      </c>
      <c r="D111" s="81">
        <v>81.680000000000007</v>
      </c>
      <c r="E111" s="32">
        <v>36.520000000000003</v>
      </c>
      <c r="F111" s="34">
        <f t="shared" si="8"/>
        <v>4550.7000000000007</v>
      </c>
      <c r="G111" s="34"/>
      <c r="H111" s="34">
        <v>146</v>
      </c>
      <c r="I111" s="6">
        <v>140000</v>
      </c>
      <c r="J111" s="6">
        <v>140</v>
      </c>
      <c r="L111" s="96">
        <v>59.3</v>
      </c>
      <c r="M111" s="80">
        <f t="shared" si="9"/>
        <v>2283.0499999999997</v>
      </c>
      <c r="N111" s="145"/>
      <c r="O111" s="3">
        <v>65</v>
      </c>
      <c r="S111" s="26">
        <v>62</v>
      </c>
      <c r="X111" s="120">
        <v>231</v>
      </c>
      <c r="AB111" s="91">
        <v>65.242000000000004</v>
      </c>
      <c r="AC111" s="91">
        <v>65.242000000000004</v>
      </c>
      <c r="AF111" s="55">
        <v>49.2</v>
      </c>
      <c r="AG111" s="138">
        <f t="shared" si="10"/>
        <v>1894.2</v>
      </c>
      <c r="AH111" s="78">
        <v>62.808750000000003</v>
      </c>
      <c r="AI111" s="85">
        <v>62.808750000000003</v>
      </c>
      <c r="AJ111" s="79">
        <v>70</v>
      </c>
      <c r="AK111" s="79">
        <v>70</v>
      </c>
      <c r="AM111" s="14">
        <v>54.484910000000006</v>
      </c>
      <c r="AN111" s="14">
        <v>60.435110000000002</v>
      </c>
      <c r="AO111" s="14">
        <v>85.892380000000003</v>
      </c>
      <c r="AP111" s="14">
        <v>49.42803</v>
      </c>
      <c r="AQ111" s="109">
        <v>0</v>
      </c>
      <c r="AR111" s="115">
        <f t="shared" si="11"/>
        <v>135.32041000000001</v>
      </c>
      <c r="AW111" s="67">
        <v>1735</v>
      </c>
    </row>
    <row r="112" spans="1:49" ht="10.15" customHeight="1" x14ac:dyDescent="0.2">
      <c r="A112" s="24">
        <v>41991</v>
      </c>
      <c r="B112" s="54">
        <f t="shared" si="12"/>
        <v>2014</v>
      </c>
      <c r="D112" s="81">
        <v>81.680000000000007</v>
      </c>
      <c r="E112" s="32">
        <v>36.520000000000003</v>
      </c>
      <c r="F112" s="34">
        <f t="shared" si="8"/>
        <v>4550.7000000000007</v>
      </c>
      <c r="G112" s="34"/>
      <c r="H112" s="34">
        <v>139</v>
      </c>
      <c r="I112" s="6">
        <v>140000</v>
      </c>
      <c r="J112" s="6">
        <v>140</v>
      </c>
      <c r="L112" s="96">
        <v>59.3</v>
      </c>
      <c r="M112" s="80">
        <f t="shared" si="9"/>
        <v>2283.0499999999997</v>
      </c>
      <c r="N112" s="145"/>
      <c r="O112" s="3">
        <v>68</v>
      </c>
      <c r="S112" s="26">
        <v>62</v>
      </c>
      <c r="X112" s="120">
        <v>231</v>
      </c>
      <c r="AB112" s="91">
        <v>65.242000000000004</v>
      </c>
      <c r="AC112" s="91">
        <v>65.242000000000004</v>
      </c>
      <c r="AF112" s="55">
        <v>49.2</v>
      </c>
      <c r="AG112" s="138">
        <f t="shared" si="10"/>
        <v>1894.2</v>
      </c>
      <c r="AH112" s="78">
        <v>61.123753906250002</v>
      </c>
      <c r="AI112" s="85">
        <v>61.123753906250002</v>
      </c>
      <c r="AJ112" s="79">
        <v>70</v>
      </c>
      <c r="AK112" s="79">
        <v>70</v>
      </c>
      <c r="AM112" s="14">
        <v>54.578139999999998</v>
      </c>
      <c r="AN112" s="14">
        <v>61.510849999999998</v>
      </c>
      <c r="AO112" s="14">
        <v>86.096270000000004</v>
      </c>
      <c r="AP112" s="14">
        <v>50.49033</v>
      </c>
      <c r="AQ112" s="109">
        <v>0</v>
      </c>
      <c r="AR112" s="115">
        <f t="shared" si="11"/>
        <v>136.5866</v>
      </c>
      <c r="AW112" s="67">
        <v>1735</v>
      </c>
    </row>
    <row r="113" spans="1:49" ht="10.15" customHeight="1" x14ac:dyDescent="0.2">
      <c r="A113" s="24">
        <v>41992</v>
      </c>
      <c r="B113" s="54">
        <f t="shared" si="12"/>
        <v>2014</v>
      </c>
      <c r="D113" s="81">
        <v>81.680000000000007</v>
      </c>
      <c r="E113" s="32">
        <v>36.520000000000003</v>
      </c>
      <c r="F113" s="34">
        <f t="shared" si="8"/>
        <v>4550.7000000000007</v>
      </c>
      <c r="G113" s="34"/>
      <c r="H113" s="34">
        <v>145</v>
      </c>
      <c r="I113" s="6">
        <v>140000</v>
      </c>
      <c r="J113" s="6">
        <v>140</v>
      </c>
      <c r="L113" s="96">
        <v>59.3</v>
      </c>
      <c r="M113" s="80">
        <f t="shared" si="9"/>
        <v>2283.0499999999997</v>
      </c>
      <c r="N113" s="145"/>
      <c r="O113" s="3">
        <v>67</v>
      </c>
      <c r="S113" s="26">
        <v>62</v>
      </c>
      <c r="X113" s="120">
        <v>231</v>
      </c>
      <c r="AB113" s="91">
        <v>65.242000000000004</v>
      </c>
      <c r="AC113" s="91">
        <v>65.242000000000004</v>
      </c>
      <c r="AF113" s="55">
        <v>49.2</v>
      </c>
      <c r="AG113" s="138">
        <f t="shared" si="10"/>
        <v>1894.2</v>
      </c>
      <c r="AH113" s="78">
        <v>61.576164062499998</v>
      </c>
      <c r="AI113" s="85">
        <v>61.576164062499998</v>
      </c>
      <c r="AJ113" s="79">
        <v>70</v>
      </c>
      <c r="AK113" s="79">
        <v>70</v>
      </c>
      <c r="AM113" s="14">
        <v>54.004480000000001</v>
      </c>
      <c r="AN113" s="14">
        <v>59.475949999999997</v>
      </c>
      <c r="AO113" s="14">
        <v>84.86957000000001</v>
      </c>
      <c r="AP113" s="14">
        <v>50.774260000000005</v>
      </c>
      <c r="AQ113" s="109">
        <v>0</v>
      </c>
      <c r="AR113" s="115">
        <f t="shared" si="11"/>
        <v>135.64383000000001</v>
      </c>
      <c r="AW113" s="67">
        <v>1735</v>
      </c>
    </row>
    <row r="114" spans="1:49" ht="10.15" customHeight="1" x14ac:dyDescent="0.2">
      <c r="A114" s="24">
        <v>41993</v>
      </c>
      <c r="B114" s="54">
        <f t="shared" si="12"/>
        <v>2014</v>
      </c>
      <c r="D114" s="81">
        <v>81.680000000000007</v>
      </c>
      <c r="E114" s="32">
        <v>36.520000000000003</v>
      </c>
      <c r="F114" s="34">
        <f t="shared" si="8"/>
        <v>4550.7000000000007</v>
      </c>
      <c r="G114" s="34"/>
      <c r="H114" s="34">
        <v>138</v>
      </c>
      <c r="I114" s="6">
        <v>140000</v>
      </c>
      <c r="J114" s="6">
        <v>140</v>
      </c>
      <c r="L114" s="96">
        <v>59.3</v>
      </c>
      <c r="M114" s="80">
        <f t="shared" si="9"/>
        <v>2283.0499999999997</v>
      </c>
      <c r="N114" s="145"/>
      <c r="O114" s="3">
        <v>68</v>
      </c>
      <c r="S114" s="26">
        <v>62</v>
      </c>
      <c r="X114" s="120">
        <v>231</v>
      </c>
      <c r="AB114" s="91">
        <v>65.242000000000004</v>
      </c>
      <c r="AC114" s="91">
        <v>65.242000000000004</v>
      </c>
      <c r="AF114" s="55">
        <v>49.2</v>
      </c>
      <c r="AG114" s="138">
        <f t="shared" si="10"/>
        <v>1894.2</v>
      </c>
      <c r="AH114" s="78">
        <v>63.615335937499999</v>
      </c>
      <c r="AI114" s="85">
        <v>63.615335937499999</v>
      </c>
      <c r="AJ114" s="79">
        <v>70</v>
      </c>
      <c r="AK114" s="79">
        <v>70</v>
      </c>
      <c r="AM114" s="14">
        <v>53.90643</v>
      </c>
      <c r="AN114" s="14">
        <v>59.45579</v>
      </c>
      <c r="AO114" s="14">
        <v>84.645910000000001</v>
      </c>
      <c r="AP114" s="14">
        <v>47.908730000000006</v>
      </c>
      <c r="AQ114" s="109">
        <v>1</v>
      </c>
      <c r="AR114" s="115">
        <f t="shared" si="11"/>
        <v>133.55464000000001</v>
      </c>
      <c r="AW114" s="67">
        <v>1735</v>
      </c>
    </row>
    <row r="115" spans="1:49" ht="10.15" customHeight="1" x14ac:dyDescent="0.2">
      <c r="A115" s="24">
        <v>41994</v>
      </c>
      <c r="B115" s="54">
        <f t="shared" si="12"/>
        <v>2014</v>
      </c>
      <c r="D115" s="81">
        <v>81.680000000000007</v>
      </c>
      <c r="E115" s="32">
        <v>36.520000000000003</v>
      </c>
      <c r="F115" s="34">
        <f t="shared" si="8"/>
        <v>4550.7000000000007</v>
      </c>
      <c r="G115" s="34"/>
      <c r="H115" s="34">
        <v>143</v>
      </c>
      <c r="I115" s="6">
        <v>140000</v>
      </c>
      <c r="J115" s="6">
        <v>140</v>
      </c>
      <c r="L115" s="96">
        <v>59.3</v>
      </c>
      <c r="M115" s="80">
        <f t="shared" si="9"/>
        <v>2283.0499999999997</v>
      </c>
      <c r="N115" s="145"/>
      <c r="O115" s="3">
        <v>71</v>
      </c>
      <c r="S115" s="26">
        <v>62</v>
      </c>
      <c r="X115" s="120">
        <v>231</v>
      </c>
      <c r="AB115" s="91">
        <v>65.242000000000004</v>
      </c>
      <c r="AC115" s="91">
        <v>65.242000000000004</v>
      </c>
      <c r="AF115" s="55">
        <v>49.2</v>
      </c>
      <c r="AG115" s="138">
        <f t="shared" si="10"/>
        <v>1894.2</v>
      </c>
      <c r="AH115" s="78">
        <v>63.3</v>
      </c>
      <c r="AI115" s="85">
        <v>63.3</v>
      </c>
      <c r="AJ115" s="79">
        <v>70</v>
      </c>
      <c r="AK115" s="79">
        <v>70</v>
      </c>
      <c r="AM115" s="14">
        <v>54.141589999999994</v>
      </c>
      <c r="AN115" s="14">
        <v>59.632539999999999</v>
      </c>
      <c r="AO115" s="14">
        <v>85.04119</v>
      </c>
      <c r="AP115" s="14">
        <v>48.303820000000002</v>
      </c>
      <c r="AQ115" s="109">
        <v>10</v>
      </c>
      <c r="AR115" s="115">
        <f t="shared" si="11"/>
        <v>143.34501</v>
      </c>
      <c r="AW115" s="67">
        <v>1735</v>
      </c>
    </row>
    <row r="116" spans="1:49" ht="10.15" customHeight="1" x14ac:dyDescent="0.2">
      <c r="A116" s="24">
        <v>41995</v>
      </c>
      <c r="B116" s="54">
        <f t="shared" si="12"/>
        <v>2014</v>
      </c>
      <c r="D116" s="81">
        <v>81.680000000000007</v>
      </c>
      <c r="E116" s="32">
        <v>36.520000000000003</v>
      </c>
      <c r="F116" s="34">
        <f t="shared" si="8"/>
        <v>4550.7000000000007</v>
      </c>
      <c r="G116" s="34"/>
      <c r="H116" s="34">
        <v>151</v>
      </c>
      <c r="I116" s="6">
        <v>140000</v>
      </c>
      <c r="J116" s="6">
        <v>140</v>
      </c>
      <c r="L116" s="96">
        <v>59.3</v>
      </c>
      <c r="M116" s="80">
        <f t="shared" si="9"/>
        <v>2283.0499999999997</v>
      </c>
      <c r="N116" s="145"/>
      <c r="O116" s="3">
        <v>71</v>
      </c>
      <c r="S116" s="26">
        <v>62</v>
      </c>
      <c r="X116" s="120">
        <v>231</v>
      </c>
      <c r="AB116" s="91">
        <v>65.242000000000004</v>
      </c>
      <c r="AC116" s="91">
        <v>65.242000000000004</v>
      </c>
      <c r="AF116" s="55">
        <v>49.2</v>
      </c>
      <c r="AG116" s="138">
        <f t="shared" si="10"/>
        <v>1894.2</v>
      </c>
      <c r="AH116" s="78">
        <v>63.4</v>
      </c>
      <c r="AI116" s="85">
        <v>63.4</v>
      </c>
      <c r="AJ116" s="79">
        <v>70</v>
      </c>
      <c r="AK116" s="79">
        <v>70</v>
      </c>
      <c r="AM116" s="14">
        <v>54.133089999999996</v>
      </c>
      <c r="AN116" s="14">
        <v>59.411050000000003</v>
      </c>
      <c r="AO116" s="14">
        <v>82.747199999999992</v>
      </c>
      <c r="AP116" s="14">
        <v>49.550519999999999</v>
      </c>
      <c r="AQ116" s="109">
        <v>4.0999999999999996</v>
      </c>
      <c r="AR116" s="115">
        <f t="shared" si="11"/>
        <v>136.39771999999999</v>
      </c>
      <c r="AW116" s="67">
        <v>1735</v>
      </c>
    </row>
    <row r="117" spans="1:49" ht="10.15" customHeight="1" x14ac:dyDescent="0.2">
      <c r="A117" s="24">
        <v>41996</v>
      </c>
      <c r="B117" s="54">
        <f t="shared" si="12"/>
        <v>2014</v>
      </c>
      <c r="D117" s="81">
        <v>81.680000000000007</v>
      </c>
      <c r="E117" s="32">
        <v>36.520000000000003</v>
      </c>
      <c r="F117" s="34">
        <f t="shared" si="8"/>
        <v>4550.7000000000007</v>
      </c>
      <c r="G117" s="34"/>
      <c r="H117" s="34">
        <v>150</v>
      </c>
      <c r="I117" s="6">
        <v>140000</v>
      </c>
      <c r="J117" s="6">
        <v>140</v>
      </c>
      <c r="L117" s="96">
        <v>59.3</v>
      </c>
      <c r="M117" s="80">
        <f t="shared" si="9"/>
        <v>2283.0499999999997</v>
      </c>
      <c r="N117" s="145"/>
      <c r="O117" s="3">
        <v>70</v>
      </c>
      <c r="S117" s="26">
        <v>62</v>
      </c>
      <c r="X117" s="120">
        <v>231</v>
      </c>
      <c r="AB117" s="91">
        <v>65.242000000000004</v>
      </c>
      <c r="AC117" s="91">
        <v>65.242000000000004</v>
      </c>
      <c r="AF117" s="55">
        <v>49.2</v>
      </c>
      <c r="AG117" s="138">
        <f t="shared" si="10"/>
        <v>1894.2</v>
      </c>
      <c r="AH117" s="78">
        <v>62.6</v>
      </c>
      <c r="AI117" s="85">
        <v>62.6</v>
      </c>
      <c r="AJ117" s="79">
        <v>70</v>
      </c>
      <c r="AK117" s="79">
        <v>70</v>
      </c>
      <c r="AM117" s="14">
        <v>52.904730000000001</v>
      </c>
      <c r="AN117" s="14">
        <v>57.423699999999997</v>
      </c>
      <c r="AO117" s="14">
        <v>84.39988000000001</v>
      </c>
      <c r="AP117" s="14">
        <v>46.186680000000003</v>
      </c>
      <c r="AQ117" s="109">
        <v>0.3</v>
      </c>
      <c r="AR117" s="115">
        <f t="shared" si="11"/>
        <v>130.88656000000003</v>
      </c>
      <c r="AW117" s="67">
        <v>1735</v>
      </c>
    </row>
    <row r="118" spans="1:49" ht="10.15" customHeight="1" x14ac:dyDescent="0.2">
      <c r="A118" s="24">
        <v>41997</v>
      </c>
      <c r="B118" s="54">
        <f t="shared" si="12"/>
        <v>2014</v>
      </c>
      <c r="D118" s="81">
        <v>81.680000000000007</v>
      </c>
      <c r="E118" s="32">
        <v>36.520000000000003</v>
      </c>
      <c r="F118" s="34">
        <f t="shared" si="8"/>
        <v>4550.7000000000007</v>
      </c>
      <c r="G118" s="34"/>
      <c r="H118" s="34">
        <v>153</v>
      </c>
      <c r="I118" s="6">
        <v>140000</v>
      </c>
      <c r="J118" s="6">
        <v>140</v>
      </c>
      <c r="L118" s="96">
        <v>59.3</v>
      </c>
      <c r="M118" s="80">
        <f t="shared" si="9"/>
        <v>2283.0499999999997</v>
      </c>
      <c r="N118" s="145"/>
      <c r="O118" s="3">
        <v>69</v>
      </c>
      <c r="S118" s="26">
        <v>62</v>
      </c>
      <c r="X118" s="120">
        <v>231</v>
      </c>
      <c r="AB118" s="91">
        <v>65.242000000000004</v>
      </c>
      <c r="AC118" s="91">
        <v>65.242000000000004</v>
      </c>
      <c r="AF118" s="55">
        <v>49.2</v>
      </c>
      <c r="AG118" s="138">
        <f t="shared" si="10"/>
        <v>1894.2</v>
      </c>
      <c r="AH118" s="78">
        <v>61.6</v>
      </c>
      <c r="AI118" s="85">
        <v>61.6</v>
      </c>
      <c r="AJ118" s="79">
        <v>70</v>
      </c>
      <c r="AK118" s="79">
        <v>70</v>
      </c>
      <c r="AM118" s="14">
        <v>53.906289999999998</v>
      </c>
      <c r="AN118" s="14">
        <v>58.47954</v>
      </c>
      <c r="AO118" s="14">
        <v>82.163579999999996</v>
      </c>
      <c r="AP118" s="14">
        <v>46.710879999999996</v>
      </c>
      <c r="AQ118" s="109">
        <v>0</v>
      </c>
      <c r="AR118" s="115">
        <f t="shared" si="11"/>
        <v>128.87446</v>
      </c>
      <c r="AW118" s="67">
        <v>1735</v>
      </c>
    </row>
    <row r="119" spans="1:49" ht="10.15" customHeight="1" x14ac:dyDescent="0.2">
      <c r="A119" s="24">
        <v>41998</v>
      </c>
      <c r="B119" s="54">
        <f t="shared" si="12"/>
        <v>2014</v>
      </c>
      <c r="D119" s="81">
        <v>81.680000000000007</v>
      </c>
      <c r="E119" s="32">
        <v>36.520000000000003</v>
      </c>
      <c r="F119" s="34">
        <f t="shared" si="8"/>
        <v>4550.7000000000007</v>
      </c>
      <c r="G119" s="34"/>
      <c r="H119" s="34">
        <v>148</v>
      </c>
      <c r="I119" s="6">
        <v>140000</v>
      </c>
      <c r="J119" s="6">
        <v>140</v>
      </c>
      <c r="L119" s="96">
        <v>59.3</v>
      </c>
      <c r="M119" s="80">
        <f t="shared" si="9"/>
        <v>2283.0499999999997</v>
      </c>
      <c r="N119" s="145"/>
      <c r="O119" s="3">
        <v>67</v>
      </c>
      <c r="S119" s="26">
        <v>62</v>
      </c>
      <c r="X119" s="120">
        <v>231</v>
      </c>
      <c r="AB119" s="91">
        <v>65.242000000000004</v>
      </c>
      <c r="AC119" s="91">
        <v>65.242000000000004</v>
      </c>
      <c r="AF119" s="55">
        <v>49.2</v>
      </c>
      <c r="AG119" s="138">
        <f t="shared" si="10"/>
        <v>1894.2</v>
      </c>
      <c r="AH119" s="78">
        <v>62.4</v>
      </c>
      <c r="AI119" s="85">
        <v>62.4</v>
      </c>
      <c r="AJ119" s="79">
        <v>70</v>
      </c>
      <c r="AK119" s="79">
        <v>70</v>
      </c>
      <c r="AM119" s="14">
        <v>52.751899999999999</v>
      </c>
      <c r="AN119" s="14">
        <v>57.431550000000001</v>
      </c>
      <c r="AO119" s="14">
        <v>84.36336</v>
      </c>
      <c r="AP119" s="14">
        <v>44.5852</v>
      </c>
      <c r="AQ119" s="109">
        <v>0</v>
      </c>
      <c r="AR119" s="115">
        <f t="shared" si="11"/>
        <v>128.94855999999999</v>
      </c>
      <c r="AW119" s="67">
        <v>1735</v>
      </c>
    </row>
    <row r="120" spans="1:49" ht="10.15" customHeight="1" x14ac:dyDescent="0.2">
      <c r="A120" s="24">
        <v>41999</v>
      </c>
      <c r="B120" s="54">
        <f t="shared" si="12"/>
        <v>2014</v>
      </c>
      <c r="D120" s="81">
        <v>81.680000000000007</v>
      </c>
      <c r="E120" s="32">
        <v>36.520000000000003</v>
      </c>
      <c r="F120" s="34">
        <f t="shared" si="8"/>
        <v>4550.7000000000007</v>
      </c>
      <c r="G120" s="34"/>
      <c r="H120" s="34">
        <v>148</v>
      </c>
      <c r="I120" s="6">
        <v>140000</v>
      </c>
      <c r="J120" s="6">
        <v>140</v>
      </c>
      <c r="L120" s="96">
        <v>59.3</v>
      </c>
      <c r="M120" s="80">
        <f t="shared" si="9"/>
        <v>2283.0499999999997</v>
      </c>
      <c r="N120" s="145"/>
      <c r="O120" s="3">
        <v>68</v>
      </c>
      <c r="S120" s="26">
        <v>62</v>
      </c>
      <c r="X120" s="120">
        <v>231</v>
      </c>
      <c r="AB120" s="91">
        <v>65.242000000000004</v>
      </c>
      <c r="AC120" s="91">
        <v>65.242000000000004</v>
      </c>
      <c r="AF120" s="55">
        <v>49.2</v>
      </c>
      <c r="AG120" s="138">
        <f t="shared" si="10"/>
        <v>1894.2</v>
      </c>
      <c r="AH120" s="78">
        <v>64.599999999999994</v>
      </c>
      <c r="AI120" s="85">
        <v>64.599999999999994</v>
      </c>
      <c r="AJ120" s="79">
        <v>70</v>
      </c>
      <c r="AK120" s="79">
        <v>70</v>
      </c>
      <c r="AM120" s="14">
        <v>52.64508</v>
      </c>
      <c r="AN120" s="14">
        <v>57.197949999999999</v>
      </c>
      <c r="AO120" s="14">
        <v>85.490809999999996</v>
      </c>
      <c r="AP120" s="14">
        <v>44.429160000000003</v>
      </c>
      <c r="AQ120" s="109">
        <v>0</v>
      </c>
      <c r="AR120" s="115">
        <f t="shared" si="11"/>
        <v>129.91997000000001</v>
      </c>
      <c r="AW120" s="67">
        <v>1735</v>
      </c>
    </row>
    <row r="121" spans="1:49" ht="10.15" customHeight="1" x14ac:dyDescent="0.2">
      <c r="A121" s="24">
        <v>42000</v>
      </c>
      <c r="B121" s="54">
        <f t="shared" si="12"/>
        <v>2014</v>
      </c>
      <c r="D121" s="81">
        <v>81.680000000000007</v>
      </c>
      <c r="E121" s="32">
        <v>36.520000000000003</v>
      </c>
      <c r="F121" s="34">
        <f t="shared" si="8"/>
        <v>4550.7000000000007</v>
      </c>
      <c r="G121" s="34"/>
      <c r="H121" s="34">
        <v>144</v>
      </c>
      <c r="I121" s="6">
        <v>140000</v>
      </c>
      <c r="J121" s="6">
        <v>140</v>
      </c>
      <c r="L121" s="96">
        <v>59.3</v>
      </c>
      <c r="M121" s="80">
        <f t="shared" si="9"/>
        <v>2283.0499999999997</v>
      </c>
      <c r="N121" s="145"/>
      <c r="O121" s="3">
        <v>70</v>
      </c>
      <c r="S121" s="26">
        <v>62</v>
      </c>
      <c r="X121" s="120">
        <v>231</v>
      </c>
      <c r="AB121" s="91">
        <v>65.242000000000004</v>
      </c>
      <c r="AC121" s="91">
        <v>65.242000000000004</v>
      </c>
      <c r="AF121" s="55">
        <v>49.2</v>
      </c>
      <c r="AG121" s="138">
        <f t="shared" si="10"/>
        <v>1894.2</v>
      </c>
      <c r="AH121" s="78">
        <v>64.099999999999994</v>
      </c>
      <c r="AI121" s="85">
        <v>64.099999999999994</v>
      </c>
      <c r="AJ121" s="79">
        <v>70</v>
      </c>
      <c r="AK121" s="79">
        <v>70</v>
      </c>
      <c r="AM121" s="14">
        <v>52.033679999999997</v>
      </c>
      <c r="AN121" s="14">
        <v>57.391089999999998</v>
      </c>
      <c r="AO121" s="14">
        <v>85.749460000000013</v>
      </c>
      <c r="AP121" s="14">
        <v>44.678620000000002</v>
      </c>
      <c r="AQ121" s="109">
        <v>0</v>
      </c>
      <c r="AR121" s="115">
        <f t="shared" si="11"/>
        <v>130.42808000000002</v>
      </c>
      <c r="AW121" s="67">
        <v>1735</v>
      </c>
    </row>
    <row r="122" spans="1:49" ht="10.15" customHeight="1" x14ac:dyDescent="0.2">
      <c r="A122" s="24">
        <v>42001</v>
      </c>
      <c r="B122" s="54">
        <f t="shared" si="12"/>
        <v>2014</v>
      </c>
      <c r="C122" s="56"/>
      <c r="D122" s="81">
        <v>81.680000000000007</v>
      </c>
      <c r="E122" s="32">
        <v>36.520000000000003</v>
      </c>
      <c r="F122" s="34">
        <f t="shared" si="8"/>
        <v>4550.7000000000007</v>
      </c>
      <c r="G122" s="34"/>
      <c r="H122" s="34">
        <v>138</v>
      </c>
      <c r="I122" s="6">
        <v>140000</v>
      </c>
      <c r="J122" s="6">
        <v>140</v>
      </c>
      <c r="L122" s="96">
        <v>59.3</v>
      </c>
      <c r="M122" s="80">
        <f t="shared" si="9"/>
        <v>2283.0499999999997</v>
      </c>
      <c r="N122" s="145"/>
      <c r="O122" s="3">
        <v>70</v>
      </c>
      <c r="S122" s="26">
        <v>62</v>
      </c>
      <c r="X122" s="120">
        <v>231</v>
      </c>
      <c r="AB122" s="91">
        <v>65.242000000000004</v>
      </c>
      <c r="AC122" s="91">
        <v>65.242000000000004</v>
      </c>
      <c r="AF122" s="55">
        <v>49.2</v>
      </c>
      <c r="AG122" s="138">
        <f t="shared" si="10"/>
        <v>1894.2</v>
      </c>
      <c r="AH122" s="78">
        <v>65.8</v>
      </c>
      <c r="AI122" s="85">
        <v>65.8</v>
      </c>
      <c r="AJ122" s="79">
        <v>70</v>
      </c>
      <c r="AK122" s="79">
        <v>70</v>
      </c>
      <c r="AM122" s="14">
        <v>52.425539999999998</v>
      </c>
      <c r="AN122" s="14">
        <v>57.884169999999997</v>
      </c>
      <c r="AO122" s="14">
        <v>85.535409999999999</v>
      </c>
      <c r="AP122" s="14">
        <v>44.904420000000002</v>
      </c>
      <c r="AQ122" s="109">
        <v>0</v>
      </c>
      <c r="AR122" s="115">
        <f t="shared" si="11"/>
        <v>130.43983</v>
      </c>
      <c r="AW122" s="67">
        <v>1735</v>
      </c>
    </row>
    <row r="123" spans="1:49" ht="10.15" customHeight="1" x14ac:dyDescent="0.2">
      <c r="A123" s="24">
        <v>42002</v>
      </c>
      <c r="B123" s="54">
        <f t="shared" si="12"/>
        <v>2014</v>
      </c>
      <c r="D123" s="81">
        <v>81.680000000000007</v>
      </c>
      <c r="E123" s="32">
        <v>36.520000000000003</v>
      </c>
      <c r="F123" s="34">
        <f t="shared" si="8"/>
        <v>4550.7000000000007</v>
      </c>
      <c r="G123" s="34"/>
      <c r="H123" s="34">
        <v>144</v>
      </c>
      <c r="I123" s="6">
        <v>140000</v>
      </c>
      <c r="J123" s="6">
        <v>140</v>
      </c>
      <c r="L123" s="96">
        <v>59.3</v>
      </c>
      <c r="M123" s="80">
        <f t="shared" si="9"/>
        <v>2283.0499999999997</v>
      </c>
      <c r="N123" s="145"/>
      <c r="O123" s="3">
        <v>72</v>
      </c>
      <c r="S123" s="26">
        <v>62</v>
      </c>
      <c r="X123" s="120">
        <v>231</v>
      </c>
      <c r="AB123" s="91">
        <v>65.242000000000004</v>
      </c>
      <c r="AC123" s="91">
        <v>65.242000000000004</v>
      </c>
      <c r="AF123" s="55">
        <v>49.2</v>
      </c>
      <c r="AG123" s="138">
        <f t="shared" si="10"/>
        <v>1894.2</v>
      </c>
      <c r="AH123" s="78">
        <v>64.900000000000006</v>
      </c>
      <c r="AI123" s="85">
        <v>64.900000000000006</v>
      </c>
      <c r="AJ123" s="79">
        <v>70</v>
      </c>
      <c r="AK123" s="79">
        <v>70</v>
      </c>
      <c r="AM123" s="14">
        <v>52.573910000000005</v>
      </c>
      <c r="AN123" s="14">
        <v>57.783589999999997</v>
      </c>
      <c r="AO123" s="14">
        <v>83.624759999999995</v>
      </c>
      <c r="AP123" s="14">
        <v>51.281690000000005</v>
      </c>
      <c r="AQ123" s="109">
        <v>0</v>
      </c>
      <c r="AR123" s="115">
        <f t="shared" si="11"/>
        <v>134.90645000000001</v>
      </c>
      <c r="AW123" s="67">
        <v>1735</v>
      </c>
    </row>
    <row r="124" spans="1:49" ht="10.15" customHeight="1" x14ac:dyDescent="0.2">
      <c r="A124" s="24">
        <v>42003</v>
      </c>
      <c r="B124" s="54">
        <f t="shared" si="12"/>
        <v>2014</v>
      </c>
      <c r="C124" s="56"/>
      <c r="D124" s="81">
        <v>81.680000000000007</v>
      </c>
      <c r="E124" s="32">
        <v>36.520000000000003</v>
      </c>
      <c r="F124" s="34">
        <f t="shared" si="8"/>
        <v>4550.7000000000007</v>
      </c>
      <c r="G124" s="34"/>
      <c r="H124" s="34">
        <v>146</v>
      </c>
      <c r="I124" s="6">
        <v>140000</v>
      </c>
      <c r="J124" s="6">
        <v>140</v>
      </c>
      <c r="L124" s="96">
        <v>59.3</v>
      </c>
      <c r="M124" s="80">
        <f t="shared" si="9"/>
        <v>2283.0499999999997</v>
      </c>
      <c r="N124" s="145"/>
      <c r="O124" s="3">
        <v>71</v>
      </c>
      <c r="S124" s="26">
        <v>62</v>
      </c>
      <c r="X124" s="120">
        <v>231</v>
      </c>
      <c r="AB124" s="91">
        <v>65.242000000000004</v>
      </c>
      <c r="AC124" s="91">
        <v>65.242000000000004</v>
      </c>
      <c r="AF124" s="55">
        <v>49.2</v>
      </c>
      <c r="AG124" s="138">
        <f t="shared" si="10"/>
        <v>1894.2</v>
      </c>
      <c r="AH124" s="78">
        <v>65</v>
      </c>
      <c r="AI124" s="85">
        <v>65</v>
      </c>
      <c r="AJ124" s="79">
        <v>70</v>
      </c>
      <c r="AK124" s="79">
        <v>70</v>
      </c>
      <c r="AM124" s="14">
        <v>54.546010000000003</v>
      </c>
      <c r="AN124" s="14">
        <v>60.57479</v>
      </c>
      <c r="AO124" s="14">
        <v>84.367949999999993</v>
      </c>
      <c r="AP124" s="14">
        <v>55.595160000000007</v>
      </c>
      <c r="AQ124" s="109">
        <v>0</v>
      </c>
      <c r="AR124" s="115">
        <f t="shared" si="11"/>
        <v>139.96311</v>
      </c>
      <c r="AW124" s="67">
        <v>1735</v>
      </c>
    </row>
    <row r="125" spans="1:49" ht="10.15" customHeight="1" x14ac:dyDescent="0.2">
      <c r="A125" s="24">
        <v>42004</v>
      </c>
      <c r="B125" s="54">
        <f t="shared" si="12"/>
        <v>2014</v>
      </c>
      <c r="C125" s="56">
        <v>42005</v>
      </c>
      <c r="D125" s="81">
        <v>81.680000000000007</v>
      </c>
      <c r="E125" s="32">
        <v>36.520000000000003</v>
      </c>
      <c r="F125" s="34">
        <f t="shared" si="8"/>
        <v>4550.7000000000007</v>
      </c>
      <c r="G125" s="34"/>
      <c r="H125" s="34">
        <v>155</v>
      </c>
      <c r="I125" s="6">
        <v>140000</v>
      </c>
      <c r="J125" s="6">
        <v>140</v>
      </c>
      <c r="L125" s="96">
        <v>59.3</v>
      </c>
      <c r="M125" s="80">
        <f t="shared" si="9"/>
        <v>2283.0499999999997</v>
      </c>
      <c r="N125" s="145"/>
      <c r="O125" s="3">
        <v>70</v>
      </c>
      <c r="S125" s="26">
        <v>62</v>
      </c>
      <c r="X125" s="120">
        <v>231</v>
      </c>
      <c r="AB125" s="91">
        <v>65.242000000000004</v>
      </c>
      <c r="AC125" s="91">
        <v>65.242000000000004</v>
      </c>
      <c r="AF125" s="55">
        <v>49.2</v>
      </c>
      <c r="AG125" s="138">
        <f t="shared" si="10"/>
        <v>1894.2</v>
      </c>
      <c r="AH125" s="78">
        <v>62.5</v>
      </c>
      <c r="AI125" s="85">
        <v>62.5</v>
      </c>
      <c r="AJ125" s="79">
        <v>70</v>
      </c>
      <c r="AK125" s="79">
        <v>70</v>
      </c>
      <c r="AM125" s="14">
        <v>56.061510000000006</v>
      </c>
      <c r="AN125" s="14">
        <v>61.338639999999998</v>
      </c>
      <c r="AO125" s="14">
        <v>85.845759999999999</v>
      </c>
      <c r="AP125" s="14">
        <v>52.332769999999996</v>
      </c>
      <c r="AQ125" s="109">
        <v>0</v>
      </c>
      <c r="AR125" s="115">
        <f t="shared" si="11"/>
        <v>138.17852999999999</v>
      </c>
      <c r="AW125" s="67">
        <v>1735</v>
      </c>
    </row>
    <row r="126" spans="1:49" ht="10.15" customHeight="1" x14ac:dyDescent="0.2">
      <c r="A126" s="24">
        <v>42005</v>
      </c>
      <c r="B126" s="54">
        <f t="shared" ref="B126:B189" si="13">YEAR(A126)</f>
        <v>2015</v>
      </c>
      <c r="C126" s="56">
        <v>42005</v>
      </c>
      <c r="D126" s="81">
        <v>86.37</v>
      </c>
      <c r="E126" s="32">
        <v>41.96</v>
      </c>
      <c r="F126" s="34">
        <f t="shared" si="8"/>
        <v>4940.7050000000008</v>
      </c>
      <c r="G126" s="34"/>
      <c r="H126" s="34">
        <v>148</v>
      </c>
      <c r="I126" s="6">
        <v>140000</v>
      </c>
      <c r="J126" s="6">
        <v>132</v>
      </c>
      <c r="L126" s="96">
        <v>57.95</v>
      </c>
      <c r="M126" s="80">
        <f t="shared" si="9"/>
        <v>2231.0750000000003</v>
      </c>
      <c r="N126" s="145"/>
      <c r="O126" s="3">
        <v>69</v>
      </c>
      <c r="S126" s="26">
        <v>62</v>
      </c>
      <c r="U126" s="120">
        <v>238.38618999999997</v>
      </c>
      <c r="V126" s="120">
        <f>U126*$V$1/1000</f>
        <v>8.4150325069999976</v>
      </c>
      <c r="W126" s="120">
        <v>223.50638999999995</v>
      </c>
      <c r="X126" s="120">
        <v>231</v>
      </c>
      <c r="Z126" s="91">
        <v>59.489579999999997</v>
      </c>
      <c r="AA126" s="91">
        <v>57.365279999999998</v>
      </c>
      <c r="AB126" s="91">
        <v>65.37</v>
      </c>
      <c r="AC126" s="91">
        <v>65.37</v>
      </c>
      <c r="AF126" s="55">
        <v>55.41</v>
      </c>
      <c r="AG126" s="138">
        <f t="shared" si="10"/>
        <v>2133.2849999999999</v>
      </c>
      <c r="AH126" s="78">
        <v>62</v>
      </c>
      <c r="AI126" s="84">
        <v>62</v>
      </c>
      <c r="AJ126" s="79">
        <v>70</v>
      </c>
      <c r="AK126" s="79">
        <v>70</v>
      </c>
      <c r="AM126" s="14">
        <v>54.778640000000003</v>
      </c>
      <c r="AN126" s="14">
        <v>59.569269999999996</v>
      </c>
      <c r="AO126" s="14">
        <v>87.792079999999999</v>
      </c>
      <c r="AP126" s="14">
        <v>48.455730000000003</v>
      </c>
      <c r="AQ126" s="109">
        <v>0</v>
      </c>
      <c r="AR126" s="115">
        <f t="shared" si="11"/>
        <v>136.24781000000002</v>
      </c>
      <c r="AW126" s="67">
        <v>1735</v>
      </c>
    </row>
    <row r="127" spans="1:49" ht="10.15" customHeight="1" x14ac:dyDescent="0.2">
      <c r="A127" s="24">
        <v>42006</v>
      </c>
      <c r="B127" s="54">
        <f t="shared" si="13"/>
        <v>2015</v>
      </c>
      <c r="D127" s="81">
        <v>86.37</v>
      </c>
      <c r="E127" s="32">
        <v>41.96</v>
      </c>
      <c r="F127" s="34">
        <f t="shared" si="8"/>
        <v>4940.7050000000008</v>
      </c>
      <c r="G127" s="34"/>
      <c r="H127" s="34">
        <v>149</v>
      </c>
      <c r="I127" s="6">
        <v>140000</v>
      </c>
      <c r="J127" s="6">
        <v>132</v>
      </c>
      <c r="L127" s="96">
        <v>57.95</v>
      </c>
      <c r="M127" s="80">
        <f t="shared" si="9"/>
        <v>2231.0750000000003</v>
      </c>
      <c r="N127" s="145"/>
      <c r="O127" s="3">
        <v>69</v>
      </c>
      <c r="S127" s="26">
        <v>62</v>
      </c>
      <c r="U127" s="120">
        <v>237.61221999999995</v>
      </c>
      <c r="V127" s="120">
        <f t="shared" ref="V127:V190" si="14">U127*$V$1/1000</f>
        <v>8.3877113659999978</v>
      </c>
      <c r="W127" s="120">
        <v>222.42787000000007</v>
      </c>
      <c r="X127" s="120">
        <v>231</v>
      </c>
      <c r="Z127" s="91">
        <v>59.498350000000002</v>
      </c>
      <c r="AA127" s="91">
        <v>56.97851</v>
      </c>
      <c r="AB127" s="91">
        <v>65.37</v>
      </c>
      <c r="AC127" s="91">
        <v>65.37</v>
      </c>
      <c r="AF127" s="55">
        <v>55.41</v>
      </c>
      <c r="AG127" s="138">
        <f t="shared" si="10"/>
        <v>2133.2849999999999</v>
      </c>
      <c r="AH127" s="78">
        <v>61.6</v>
      </c>
      <c r="AI127" s="84">
        <v>61.6</v>
      </c>
      <c r="AJ127" s="79">
        <v>70</v>
      </c>
      <c r="AK127" s="79">
        <v>70</v>
      </c>
      <c r="AM127" s="14">
        <v>56.127940000000002</v>
      </c>
      <c r="AN127" s="14">
        <v>61.125819999999997</v>
      </c>
      <c r="AO127" s="14">
        <v>87.751859999999994</v>
      </c>
      <c r="AP127" s="14">
        <v>50.468789999999998</v>
      </c>
      <c r="AQ127" s="109">
        <v>0</v>
      </c>
      <c r="AR127" s="115">
        <f t="shared" si="11"/>
        <v>138.22064999999998</v>
      </c>
      <c r="AW127" s="67">
        <v>1735</v>
      </c>
    </row>
    <row r="128" spans="1:49" ht="10.15" customHeight="1" x14ac:dyDescent="0.2">
      <c r="A128" s="24">
        <v>42007</v>
      </c>
      <c r="B128" s="54">
        <f t="shared" si="13"/>
        <v>2015</v>
      </c>
      <c r="D128" s="81">
        <v>86.37</v>
      </c>
      <c r="E128" s="32">
        <v>41.96</v>
      </c>
      <c r="F128" s="34">
        <f t="shared" si="8"/>
        <v>4940.7050000000008</v>
      </c>
      <c r="G128" s="34"/>
      <c r="H128" s="34">
        <v>154</v>
      </c>
      <c r="I128" s="6">
        <v>140000</v>
      </c>
      <c r="J128" s="6">
        <v>132</v>
      </c>
      <c r="L128" s="96">
        <v>57.95</v>
      </c>
      <c r="M128" s="80">
        <f t="shared" si="9"/>
        <v>2231.0750000000003</v>
      </c>
      <c r="N128" s="145"/>
      <c r="O128" s="3">
        <v>68</v>
      </c>
      <c r="S128" s="26">
        <v>62</v>
      </c>
      <c r="U128" s="120">
        <v>230.62658999999994</v>
      </c>
      <c r="V128" s="120">
        <f t="shared" si="14"/>
        <v>8.1411186269999973</v>
      </c>
      <c r="W128" s="120">
        <v>224.80112000000008</v>
      </c>
      <c r="X128" s="120">
        <v>231</v>
      </c>
      <c r="Z128" s="91">
        <v>61.287140000000001</v>
      </c>
      <c r="AA128" s="91">
        <v>58.632750000000001</v>
      </c>
      <c r="AB128" s="91">
        <v>65.37</v>
      </c>
      <c r="AC128" s="91">
        <v>65.37</v>
      </c>
      <c r="AF128" s="55">
        <v>55.41</v>
      </c>
      <c r="AG128" s="138">
        <f t="shared" si="10"/>
        <v>2133.2849999999999</v>
      </c>
      <c r="AH128" s="78">
        <v>63.2</v>
      </c>
      <c r="AI128" s="84">
        <v>63.2</v>
      </c>
      <c r="AJ128" s="79">
        <v>70</v>
      </c>
      <c r="AK128" s="79">
        <v>70</v>
      </c>
      <c r="AM128" s="14">
        <v>54.790990000000001</v>
      </c>
      <c r="AN128" s="14">
        <v>59.80462</v>
      </c>
      <c r="AO128" s="14">
        <v>87.541460000000001</v>
      </c>
      <c r="AP128" s="14">
        <v>50.361779999999996</v>
      </c>
      <c r="AQ128" s="109">
        <v>0</v>
      </c>
      <c r="AR128" s="115">
        <f t="shared" si="11"/>
        <v>137.90323999999998</v>
      </c>
      <c r="AW128" s="67">
        <v>1735</v>
      </c>
    </row>
    <row r="129" spans="1:49" ht="10.15" customHeight="1" x14ac:dyDescent="0.2">
      <c r="A129" s="24">
        <v>42008</v>
      </c>
      <c r="B129" s="54">
        <f t="shared" si="13"/>
        <v>2015</v>
      </c>
      <c r="D129" s="81">
        <v>86.37</v>
      </c>
      <c r="E129" s="32">
        <v>41.96</v>
      </c>
      <c r="F129" s="34">
        <f t="shared" si="8"/>
        <v>4940.7050000000008</v>
      </c>
      <c r="G129" s="34"/>
      <c r="H129" s="34">
        <v>152</v>
      </c>
      <c r="I129" s="6">
        <v>140000</v>
      </c>
      <c r="J129" s="6">
        <v>132</v>
      </c>
      <c r="L129" s="96">
        <v>57.95</v>
      </c>
      <c r="M129" s="80">
        <f t="shared" si="9"/>
        <v>2231.0750000000003</v>
      </c>
      <c r="N129" s="145"/>
      <c r="O129" s="3">
        <v>70</v>
      </c>
      <c r="S129" s="26">
        <v>62</v>
      </c>
      <c r="U129" s="120">
        <v>230.25114000000008</v>
      </c>
      <c r="V129" s="120">
        <f t="shared" si="14"/>
        <v>8.1278652420000022</v>
      </c>
      <c r="W129" s="120">
        <v>220.69320999999994</v>
      </c>
      <c r="X129" s="120">
        <v>231</v>
      </c>
      <c r="Z129" s="91">
        <v>60.019570000000002</v>
      </c>
      <c r="AA129" s="91">
        <v>59.470140000000001</v>
      </c>
      <c r="AB129" s="91">
        <v>65.37</v>
      </c>
      <c r="AC129" s="91">
        <v>65.37</v>
      </c>
      <c r="AF129" s="55">
        <v>55.41</v>
      </c>
      <c r="AG129" s="138">
        <f t="shared" si="10"/>
        <v>2133.2849999999999</v>
      </c>
      <c r="AH129" s="78">
        <v>63.2</v>
      </c>
      <c r="AI129" s="84">
        <v>63.2</v>
      </c>
      <c r="AJ129" s="79">
        <v>70</v>
      </c>
      <c r="AK129" s="79">
        <v>70</v>
      </c>
      <c r="AM129" s="14">
        <v>54.520519999999998</v>
      </c>
      <c r="AN129" s="14">
        <v>59.627220000000001</v>
      </c>
      <c r="AO129" s="14">
        <v>89.661090000000002</v>
      </c>
      <c r="AP129" s="14">
        <v>49.015419999999999</v>
      </c>
      <c r="AQ129" s="109">
        <v>0</v>
      </c>
      <c r="AR129" s="115">
        <f t="shared" si="11"/>
        <v>138.67651000000001</v>
      </c>
      <c r="AW129" s="67">
        <v>1735</v>
      </c>
    </row>
    <row r="130" spans="1:49" ht="10.15" customHeight="1" x14ac:dyDescent="0.2">
      <c r="A130" s="24">
        <v>42009</v>
      </c>
      <c r="B130" s="54">
        <f t="shared" si="13"/>
        <v>2015</v>
      </c>
      <c r="D130" s="81">
        <v>86.37</v>
      </c>
      <c r="E130" s="32">
        <v>41.96</v>
      </c>
      <c r="F130" s="34">
        <f t="shared" si="8"/>
        <v>4940.7050000000008</v>
      </c>
      <c r="G130" s="34"/>
      <c r="H130" s="34">
        <v>156</v>
      </c>
      <c r="I130" s="6">
        <v>140000</v>
      </c>
      <c r="J130" s="6">
        <v>132</v>
      </c>
      <c r="L130" s="96">
        <v>57.95</v>
      </c>
      <c r="M130" s="80">
        <f t="shared" si="9"/>
        <v>2231.0750000000003</v>
      </c>
      <c r="N130" s="145"/>
      <c r="O130" s="3">
        <v>70</v>
      </c>
      <c r="S130" s="26">
        <v>62</v>
      </c>
      <c r="U130" s="120">
        <v>235.52952999999997</v>
      </c>
      <c r="V130" s="120">
        <f t="shared" si="14"/>
        <v>8.3141924089999968</v>
      </c>
      <c r="W130" s="120">
        <v>219.29637</v>
      </c>
      <c r="X130" s="120">
        <v>231</v>
      </c>
      <c r="Z130" s="91">
        <v>60.328710000000001</v>
      </c>
      <c r="AA130" s="91">
        <v>57.161630000000002</v>
      </c>
      <c r="AB130" s="91">
        <v>65.37</v>
      </c>
      <c r="AC130" s="91">
        <v>65.37</v>
      </c>
      <c r="AF130" s="55">
        <v>55.41</v>
      </c>
      <c r="AG130" s="138">
        <f t="shared" si="10"/>
        <v>2133.2849999999999</v>
      </c>
      <c r="AH130" s="78">
        <v>59.4</v>
      </c>
      <c r="AI130" s="84">
        <v>59.4</v>
      </c>
      <c r="AJ130" s="79">
        <v>70</v>
      </c>
      <c r="AK130" s="79">
        <v>70</v>
      </c>
      <c r="AM130" s="14">
        <v>54.905080000000005</v>
      </c>
      <c r="AN130" s="14">
        <v>60.285319999999999</v>
      </c>
      <c r="AO130" s="14">
        <v>91.55877000000001</v>
      </c>
      <c r="AP130" s="14">
        <v>54.012560000000001</v>
      </c>
      <c r="AQ130" s="109">
        <v>0</v>
      </c>
      <c r="AR130" s="115">
        <f t="shared" si="11"/>
        <v>145.57133000000002</v>
      </c>
      <c r="AW130" s="67">
        <v>1735</v>
      </c>
    </row>
    <row r="131" spans="1:49" ht="10.15" customHeight="1" x14ac:dyDescent="0.2">
      <c r="A131" s="24">
        <v>42010</v>
      </c>
      <c r="B131" s="54">
        <f t="shared" si="13"/>
        <v>2015</v>
      </c>
      <c r="D131" s="81">
        <v>86.37</v>
      </c>
      <c r="E131" s="32">
        <v>41.96</v>
      </c>
      <c r="F131" s="34">
        <f t="shared" si="8"/>
        <v>4940.7050000000008</v>
      </c>
      <c r="G131" s="34"/>
      <c r="H131" s="34">
        <v>161</v>
      </c>
      <c r="I131" s="6">
        <v>140000</v>
      </c>
      <c r="J131" s="6">
        <v>132</v>
      </c>
      <c r="L131" s="96">
        <v>57.95</v>
      </c>
      <c r="M131" s="80">
        <f t="shared" si="9"/>
        <v>2231.0750000000003</v>
      </c>
      <c r="N131" s="145"/>
      <c r="O131" s="3">
        <v>66</v>
      </c>
      <c r="S131" s="26">
        <v>62</v>
      </c>
      <c r="U131" s="120">
        <v>234.57791999999998</v>
      </c>
      <c r="V131" s="120">
        <f t="shared" si="14"/>
        <v>8.2806005759999994</v>
      </c>
      <c r="W131" s="120">
        <v>220.41438000000005</v>
      </c>
      <c r="X131" s="120">
        <v>231</v>
      </c>
      <c r="Z131" s="91">
        <v>62.898490000000002</v>
      </c>
      <c r="AA131" s="91">
        <v>56.828099999999999</v>
      </c>
      <c r="AB131" s="91">
        <v>65.37</v>
      </c>
      <c r="AC131" s="91">
        <v>65.37</v>
      </c>
      <c r="AF131" s="55">
        <v>55.41</v>
      </c>
      <c r="AG131" s="138">
        <f t="shared" si="10"/>
        <v>2133.2849999999999</v>
      </c>
      <c r="AH131" s="78">
        <v>60.8</v>
      </c>
      <c r="AI131" s="84">
        <v>60.8</v>
      </c>
      <c r="AJ131" s="79">
        <v>70</v>
      </c>
      <c r="AK131" s="79">
        <v>70</v>
      </c>
      <c r="AM131" s="14">
        <v>55.265349999999998</v>
      </c>
      <c r="AN131" s="14">
        <v>59.729230000000001</v>
      </c>
      <c r="AO131" s="14">
        <v>88.671240000000012</v>
      </c>
      <c r="AP131" s="14">
        <v>53.801360000000003</v>
      </c>
      <c r="AQ131" s="109">
        <v>0</v>
      </c>
      <c r="AR131" s="115">
        <f t="shared" si="11"/>
        <v>142.4726</v>
      </c>
      <c r="AW131" s="67">
        <v>1735</v>
      </c>
    </row>
    <row r="132" spans="1:49" ht="10.15" customHeight="1" x14ac:dyDescent="0.2">
      <c r="A132" s="24">
        <v>42011</v>
      </c>
      <c r="B132" s="54">
        <f t="shared" si="13"/>
        <v>2015</v>
      </c>
      <c r="D132" s="81">
        <v>86.37</v>
      </c>
      <c r="E132" s="32">
        <v>41.96</v>
      </c>
      <c r="F132" s="34">
        <f t="shared" si="8"/>
        <v>4940.7050000000008</v>
      </c>
      <c r="G132" s="34"/>
      <c r="H132" s="34">
        <v>180</v>
      </c>
      <c r="I132" s="6">
        <v>140000</v>
      </c>
      <c r="J132" s="6">
        <v>132</v>
      </c>
      <c r="L132" s="96">
        <v>57.95</v>
      </c>
      <c r="M132" s="80">
        <f t="shared" si="9"/>
        <v>2231.0750000000003</v>
      </c>
      <c r="N132" s="145"/>
      <c r="O132" s="3">
        <v>67</v>
      </c>
      <c r="S132" s="26">
        <v>62</v>
      </c>
      <c r="U132" s="120">
        <v>232.56989000000004</v>
      </c>
      <c r="V132" s="120">
        <f t="shared" si="14"/>
        <v>8.2097171170000003</v>
      </c>
      <c r="W132" s="120">
        <v>217.6170700000001</v>
      </c>
      <c r="X132" s="120">
        <v>231</v>
      </c>
      <c r="Z132" s="91">
        <v>61.846220000000002</v>
      </c>
      <c r="AA132" s="91">
        <v>58.002699999999997</v>
      </c>
      <c r="AB132" s="91">
        <v>65.37</v>
      </c>
      <c r="AC132" s="91">
        <v>65.37</v>
      </c>
      <c r="AF132" s="55">
        <v>55.41</v>
      </c>
      <c r="AG132" s="138">
        <f t="shared" si="10"/>
        <v>2133.2849999999999</v>
      </c>
      <c r="AH132" s="78">
        <v>59.3</v>
      </c>
      <c r="AI132" s="84">
        <v>59.3</v>
      </c>
      <c r="AJ132" s="79">
        <v>70</v>
      </c>
      <c r="AK132" s="79">
        <v>70</v>
      </c>
      <c r="AM132" s="14">
        <v>58.259389999999996</v>
      </c>
      <c r="AN132" s="14">
        <v>62.533709999999999</v>
      </c>
      <c r="AO132" s="14">
        <v>88.37473</v>
      </c>
      <c r="AP132" s="14">
        <v>54.351620000000004</v>
      </c>
      <c r="AQ132" s="109">
        <v>0</v>
      </c>
      <c r="AR132" s="115">
        <f t="shared" si="11"/>
        <v>142.72635</v>
      </c>
      <c r="AW132" s="67">
        <v>1735</v>
      </c>
    </row>
    <row r="133" spans="1:49" ht="10.15" customHeight="1" x14ac:dyDescent="0.2">
      <c r="A133" s="24">
        <v>42012</v>
      </c>
      <c r="B133" s="54">
        <f t="shared" si="13"/>
        <v>2015</v>
      </c>
      <c r="D133" s="81">
        <v>86.37</v>
      </c>
      <c r="E133" s="32">
        <v>41.96</v>
      </c>
      <c r="F133" s="34">
        <f t="shared" ref="F133:F196" si="15">(D133+E133)*$K$1</f>
        <v>4940.7050000000008</v>
      </c>
      <c r="G133" s="34"/>
      <c r="H133" s="34">
        <v>169</v>
      </c>
      <c r="I133" s="6">
        <v>140000</v>
      </c>
      <c r="J133" s="6">
        <v>132</v>
      </c>
      <c r="L133" s="96">
        <v>57.95</v>
      </c>
      <c r="M133" s="80">
        <f t="shared" ref="M133:M196" si="16">L133*$K$1</f>
        <v>2231.0750000000003</v>
      </c>
      <c r="N133" s="145"/>
      <c r="O133" s="3">
        <v>68</v>
      </c>
      <c r="S133" s="26">
        <v>62</v>
      </c>
      <c r="U133" s="120">
        <v>235.72115999999997</v>
      </c>
      <c r="V133" s="120">
        <f t="shared" si="14"/>
        <v>8.3209569479999992</v>
      </c>
      <c r="W133" s="120">
        <v>220.41679000000002</v>
      </c>
      <c r="X133" s="120">
        <v>231</v>
      </c>
      <c r="Z133" s="91">
        <v>61.580379999999998</v>
      </c>
      <c r="AA133" s="91">
        <v>54.401739999999997</v>
      </c>
      <c r="AB133" s="91">
        <v>65.37</v>
      </c>
      <c r="AC133" s="91">
        <v>65.37</v>
      </c>
      <c r="AF133" s="55">
        <v>55.41</v>
      </c>
      <c r="AG133" s="138">
        <f t="shared" ref="AG133:AG196" si="17">AF133*$K$1</f>
        <v>2133.2849999999999</v>
      </c>
      <c r="AH133" s="78">
        <v>62.5</v>
      </c>
      <c r="AI133" s="84">
        <v>62.5</v>
      </c>
      <c r="AJ133" s="79">
        <v>70</v>
      </c>
      <c r="AK133" s="79">
        <v>70</v>
      </c>
      <c r="AM133" s="14">
        <v>56.688269999999996</v>
      </c>
      <c r="AN133" s="14">
        <v>61.968269999999997</v>
      </c>
      <c r="AO133" s="14">
        <v>90.603259999999992</v>
      </c>
      <c r="AP133" s="14">
        <v>52.11504</v>
      </c>
      <c r="AQ133" s="109">
        <v>0</v>
      </c>
      <c r="AR133" s="115">
        <f t="shared" ref="AR133:AR196" si="18">AO133+AP133+AQ133</f>
        <v>142.7183</v>
      </c>
      <c r="AW133" s="67">
        <v>1735</v>
      </c>
    </row>
    <row r="134" spans="1:49" ht="10.15" customHeight="1" x14ac:dyDescent="0.2">
      <c r="A134" s="24">
        <v>42013</v>
      </c>
      <c r="B134" s="54">
        <f t="shared" si="13"/>
        <v>2015</v>
      </c>
      <c r="D134" s="81">
        <v>86.37</v>
      </c>
      <c r="E134" s="32">
        <v>41.96</v>
      </c>
      <c r="F134" s="34">
        <f t="shared" si="15"/>
        <v>4940.7050000000008</v>
      </c>
      <c r="G134" s="34"/>
      <c r="H134" s="34">
        <v>166</v>
      </c>
      <c r="I134" s="6">
        <v>140000</v>
      </c>
      <c r="J134" s="6">
        <v>132</v>
      </c>
      <c r="L134" s="96">
        <v>57.95</v>
      </c>
      <c r="M134" s="80">
        <f t="shared" si="16"/>
        <v>2231.0750000000003</v>
      </c>
      <c r="N134" s="145"/>
      <c r="O134" s="3">
        <v>69</v>
      </c>
      <c r="S134" s="26">
        <v>62</v>
      </c>
      <c r="U134" s="120">
        <v>237.89572000000004</v>
      </c>
      <c r="V134" s="120">
        <f t="shared" si="14"/>
        <v>8.3977189160000023</v>
      </c>
      <c r="W134" s="120">
        <v>221.88591999999983</v>
      </c>
      <c r="X134" s="120">
        <v>231</v>
      </c>
      <c r="Z134" s="91">
        <v>59.833120000000001</v>
      </c>
      <c r="AA134" s="91">
        <v>56.789360000000002</v>
      </c>
      <c r="AB134" s="91">
        <v>65.37</v>
      </c>
      <c r="AC134" s="91">
        <v>65.37</v>
      </c>
      <c r="AF134" s="55">
        <v>55.41</v>
      </c>
      <c r="AG134" s="138">
        <f t="shared" si="17"/>
        <v>2133.2849999999999</v>
      </c>
      <c r="AH134" s="78">
        <v>61.8</v>
      </c>
      <c r="AI134" s="84">
        <v>61.8</v>
      </c>
      <c r="AJ134" s="79">
        <v>70</v>
      </c>
      <c r="AK134" s="79">
        <v>70</v>
      </c>
      <c r="AM134" s="14">
        <v>54.778550000000003</v>
      </c>
      <c r="AN134" s="14">
        <v>60.181870000000004</v>
      </c>
      <c r="AO134" s="14">
        <v>89.909189999999995</v>
      </c>
      <c r="AP134" s="14">
        <v>51.440599999999996</v>
      </c>
      <c r="AQ134" s="109">
        <v>0</v>
      </c>
      <c r="AR134" s="115">
        <f t="shared" si="18"/>
        <v>141.34978999999998</v>
      </c>
      <c r="AW134" s="67">
        <v>1735</v>
      </c>
    </row>
    <row r="135" spans="1:49" ht="10.15" customHeight="1" x14ac:dyDescent="0.2">
      <c r="A135" s="24">
        <v>42014</v>
      </c>
      <c r="B135" s="54">
        <f t="shared" si="13"/>
        <v>2015</v>
      </c>
      <c r="D135" s="81">
        <v>86.37</v>
      </c>
      <c r="E135" s="32">
        <v>41.96</v>
      </c>
      <c r="F135" s="34">
        <f t="shared" si="15"/>
        <v>4940.7050000000008</v>
      </c>
      <c r="G135" s="34"/>
      <c r="H135" s="34">
        <v>152</v>
      </c>
      <c r="I135" s="6">
        <v>140000</v>
      </c>
      <c r="J135" s="6">
        <v>132</v>
      </c>
      <c r="L135" s="96">
        <v>57.95</v>
      </c>
      <c r="M135" s="80">
        <f t="shared" si="16"/>
        <v>2231.0750000000003</v>
      </c>
      <c r="N135" s="145"/>
      <c r="O135" s="3">
        <v>68</v>
      </c>
      <c r="S135" s="26">
        <v>62</v>
      </c>
      <c r="U135" s="120">
        <v>237.34034000000003</v>
      </c>
      <c r="V135" s="120">
        <f t="shared" si="14"/>
        <v>8.3781140020000002</v>
      </c>
      <c r="W135" s="120">
        <v>218.30204999999987</v>
      </c>
      <c r="X135" s="120">
        <v>231</v>
      </c>
      <c r="Z135" s="91">
        <v>59.364570000000001</v>
      </c>
      <c r="AA135" s="91">
        <v>56.439070000000001</v>
      </c>
      <c r="AB135" s="91">
        <v>65.37</v>
      </c>
      <c r="AC135" s="91">
        <v>65.37</v>
      </c>
      <c r="AF135" s="55">
        <v>55.41</v>
      </c>
      <c r="AG135" s="138">
        <f t="shared" si="17"/>
        <v>2133.2849999999999</v>
      </c>
      <c r="AH135" s="78">
        <v>61.7</v>
      </c>
      <c r="AI135" s="84">
        <v>61.7</v>
      </c>
      <c r="AJ135" s="79">
        <v>70</v>
      </c>
      <c r="AK135" s="79">
        <v>70</v>
      </c>
      <c r="AM135" s="14">
        <v>54.857190000000003</v>
      </c>
      <c r="AN135" s="14">
        <v>59.815739999999998</v>
      </c>
      <c r="AO135" s="14">
        <v>90.634029999999996</v>
      </c>
      <c r="AP135" s="14">
        <v>53.4452</v>
      </c>
      <c r="AQ135" s="109">
        <v>0</v>
      </c>
      <c r="AR135" s="115">
        <f t="shared" si="18"/>
        <v>144.07923</v>
      </c>
      <c r="AW135" s="67">
        <v>1735</v>
      </c>
    </row>
    <row r="136" spans="1:49" ht="10.15" customHeight="1" x14ac:dyDescent="0.2">
      <c r="A136" s="24">
        <v>42015</v>
      </c>
      <c r="B136" s="54">
        <f t="shared" si="13"/>
        <v>2015</v>
      </c>
      <c r="D136" s="81">
        <v>86.37</v>
      </c>
      <c r="E136" s="32">
        <v>41.96</v>
      </c>
      <c r="F136" s="34">
        <f t="shared" si="15"/>
        <v>4940.7050000000008</v>
      </c>
      <c r="G136" s="34"/>
      <c r="H136" s="34">
        <v>144</v>
      </c>
      <c r="I136" s="6">
        <v>140000</v>
      </c>
      <c r="J136" s="6">
        <v>132</v>
      </c>
      <c r="L136" s="96">
        <v>57.95</v>
      </c>
      <c r="M136" s="80">
        <f t="shared" si="16"/>
        <v>2231.0750000000003</v>
      </c>
      <c r="N136" s="145"/>
      <c r="O136" s="3">
        <v>68</v>
      </c>
      <c r="S136" s="26">
        <v>62</v>
      </c>
      <c r="U136" s="120">
        <v>236.39542</v>
      </c>
      <c r="V136" s="120">
        <f t="shared" si="14"/>
        <v>8.3447583259999991</v>
      </c>
      <c r="W136" s="120">
        <v>213.39751999999999</v>
      </c>
      <c r="X136" s="120">
        <v>231</v>
      </c>
      <c r="Z136" s="91">
        <v>59.228110000000001</v>
      </c>
      <c r="AA136" s="91">
        <v>55.823070000000001</v>
      </c>
      <c r="AB136" s="91">
        <v>65.37</v>
      </c>
      <c r="AC136" s="91">
        <v>65.37</v>
      </c>
      <c r="AF136" s="55">
        <v>55.41</v>
      </c>
      <c r="AG136" s="138">
        <f t="shared" si="17"/>
        <v>2133.2849999999999</v>
      </c>
      <c r="AH136" s="78">
        <v>60.6</v>
      </c>
      <c r="AI136" s="84">
        <v>60.6</v>
      </c>
      <c r="AJ136" s="79">
        <v>70</v>
      </c>
      <c r="AK136" s="79">
        <v>70</v>
      </c>
      <c r="AM136" s="14">
        <v>55.307410000000004</v>
      </c>
      <c r="AN136" s="14">
        <v>60.265639999999998</v>
      </c>
      <c r="AO136" s="14">
        <v>89.418600000000012</v>
      </c>
      <c r="AP136" s="14">
        <v>52.507529999999996</v>
      </c>
      <c r="AQ136" s="109">
        <v>0</v>
      </c>
      <c r="AR136" s="115">
        <f t="shared" si="18"/>
        <v>141.92613</v>
      </c>
      <c r="AW136" s="67">
        <v>1735</v>
      </c>
    </row>
    <row r="137" spans="1:49" ht="10.15" customHeight="1" x14ac:dyDescent="0.2">
      <c r="A137" s="24">
        <v>42016</v>
      </c>
      <c r="B137" s="54">
        <f t="shared" si="13"/>
        <v>2015</v>
      </c>
      <c r="D137" s="81">
        <v>86.37</v>
      </c>
      <c r="E137" s="32">
        <v>41.96</v>
      </c>
      <c r="F137" s="34">
        <f t="shared" si="15"/>
        <v>4940.7050000000008</v>
      </c>
      <c r="G137" s="34"/>
      <c r="H137" s="34">
        <v>145</v>
      </c>
      <c r="I137" s="6">
        <v>140000</v>
      </c>
      <c r="J137" s="6">
        <v>132</v>
      </c>
      <c r="L137" s="96">
        <v>57.95</v>
      </c>
      <c r="M137" s="80">
        <f t="shared" si="16"/>
        <v>2231.0750000000003</v>
      </c>
      <c r="N137" s="145"/>
      <c r="O137" s="3">
        <v>66</v>
      </c>
      <c r="S137" s="99">
        <v>59</v>
      </c>
      <c r="T137" s="4" t="s">
        <v>61</v>
      </c>
      <c r="U137" s="120">
        <v>233.79076999999995</v>
      </c>
      <c r="V137" s="120">
        <f t="shared" si="14"/>
        <v>8.252814180999998</v>
      </c>
      <c r="W137" s="120">
        <v>212.93699000000001</v>
      </c>
      <c r="X137" s="120">
        <v>231</v>
      </c>
      <c r="Z137" s="91">
        <v>57.662889999999997</v>
      </c>
      <c r="AA137" s="91">
        <v>56.139809999999997</v>
      </c>
      <c r="AB137" s="91">
        <v>65.37</v>
      </c>
      <c r="AC137" s="91">
        <v>65.37</v>
      </c>
      <c r="AF137" s="55">
        <v>55.41</v>
      </c>
      <c r="AG137" s="138">
        <f t="shared" si="17"/>
        <v>2133.2849999999999</v>
      </c>
      <c r="AH137" s="78">
        <v>60.8</v>
      </c>
      <c r="AI137" s="84">
        <v>60.8</v>
      </c>
      <c r="AJ137" s="79">
        <v>70</v>
      </c>
      <c r="AK137" s="79">
        <v>70</v>
      </c>
      <c r="AM137" s="14">
        <v>53.876109999999997</v>
      </c>
      <c r="AN137" s="14">
        <v>58.405050000000003</v>
      </c>
      <c r="AO137" s="14">
        <v>89.105940000000004</v>
      </c>
      <c r="AP137" s="14">
        <v>50.627559999999995</v>
      </c>
      <c r="AQ137" s="109">
        <v>0</v>
      </c>
      <c r="AR137" s="115">
        <f t="shared" si="18"/>
        <v>139.73349999999999</v>
      </c>
      <c r="AW137" s="67">
        <v>1735</v>
      </c>
    </row>
    <row r="138" spans="1:49" ht="10.15" customHeight="1" x14ac:dyDescent="0.2">
      <c r="A138" s="24">
        <v>42017</v>
      </c>
      <c r="B138" s="54">
        <f t="shared" si="13"/>
        <v>2015</v>
      </c>
      <c r="D138" s="81">
        <v>86.37</v>
      </c>
      <c r="E138" s="32">
        <v>41.96</v>
      </c>
      <c r="F138" s="34">
        <f t="shared" si="15"/>
        <v>4940.7050000000008</v>
      </c>
      <c r="G138" s="34"/>
      <c r="H138" s="34">
        <v>138</v>
      </c>
      <c r="I138" s="6">
        <v>140000</v>
      </c>
      <c r="J138" s="6">
        <v>132</v>
      </c>
      <c r="L138" s="96">
        <v>57.95</v>
      </c>
      <c r="M138" s="80">
        <f t="shared" si="16"/>
        <v>2231.0750000000003</v>
      </c>
      <c r="N138" s="145"/>
      <c r="O138" s="3">
        <v>67</v>
      </c>
      <c r="S138" s="99">
        <v>59</v>
      </c>
      <c r="T138" s="4" t="s">
        <v>61</v>
      </c>
      <c r="U138" s="120">
        <v>225.57926999999989</v>
      </c>
      <c r="V138" s="120">
        <f t="shared" si="14"/>
        <v>7.9629482309999959</v>
      </c>
      <c r="W138" s="120">
        <v>213.38878</v>
      </c>
      <c r="X138" s="120">
        <v>231</v>
      </c>
      <c r="Z138" s="91">
        <v>56.688499999999998</v>
      </c>
      <c r="AA138" s="91">
        <v>55.080379999999998</v>
      </c>
      <c r="AB138" s="91">
        <v>65.37</v>
      </c>
      <c r="AC138" s="91">
        <v>65.37</v>
      </c>
      <c r="AF138" s="55">
        <v>55.41</v>
      </c>
      <c r="AG138" s="138">
        <f t="shared" si="17"/>
        <v>2133.2849999999999</v>
      </c>
      <c r="AH138" s="78">
        <v>62.2</v>
      </c>
      <c r="AI138" s="84">
        <v>62.2</v>
      </c>
      <c r="AJ138" s="79">
        <v>70</v>
      </c>
      <c r="AK138" s="79">
        <v>70</v>
      </c>
      <c r="AM138" s="14">
        <v>54.907419999999995</v>
      </c>
      <c r="AN138" s="14">
        <v>59.287349999999996</v>
      </c>
      <c r="AO138" s="14">
        <v>88.514030000000005</v>
      </c>
      <c r="AP138" s="14">
        <v>52.979370000000003</v>
      </c>
      <c r="AQ138" s="109">
        <v>0.5</v>
      </c>
      <c r="AR138" s="115">
        <f t="shared" si="18"/>
        <v>141.99340000000001</v>
      </c>
      <c r="AW138" s="67">
        <v>1735</v>
      </c>
    </row>
    <row r="139" spans="1:49" ht="10.15" customHeight="1" x14ac:dyDescent="0.2">
      <c r="A139" s="24">
        <v>42018</v>
      </c>
      <c r="B139" s="54">
        <f t="shared" si="13"/>
        <v>2015</v>
      </c>
      <c r="D139" s="81">
        <v>86.37</v>
      </c>
      <c r="E139" s="32">
        <v>41.96</v>
      </c>
      <c r="F139" s="34">
        <f t="shared" si="15"/>
        <v>4940.7050000000008</v>
      </c>
      <c r="G139" s="34"/>
      <c r="H139" s="34">
        <v>138</v>
      </c>
      <c r="I139" s="6">
        <v>140000</v>
      </c>
      <c r="J139" s="6">
        <v>132</v>
      </c>
      <c r="L139" s="96">
        <v>57.95</v>
      </c>
      <c r="M139" s="80">
        <f t="shared" si="16"/>
        <v>2231.0750000000003</v>
      </c>
      <c r="N139" s="145"/>
      <c r="O139" s="3">
        <v>69</v>
      </c>
      <c r="S139" s="99">
        <v>59</v>
      </c>
      <c r="T139" s="4" t="s">
        <v>61</v>
      </c>
      <c r="U139" s="120">
        <v>236.18104000000019</v>
      </c>
      <c r="V139" s="120">
        <f t="shared" si="14"/>
        <v>8.3371907120000071</v>
      </c>
      <c r="W139" s="120">
        <v>195.73618999999999</v>
      </c>
      <c r="X139" s="120">
        <v>231</v>
      </c>
      <c r="Z139" s="91">
        <v>56.901940000000003</v>
      </c>
      <c r="AA139" s="91">
        <v>56.224119999999999</v>
      </c>
      <c r="AB139" s="91">
        <v>65.37</v>
      </c>
      <c r="AC139" s="91">
        <v>65.37</v>
      </c>
      <c r="AF139" s="55">
        <v>55.41</v>
      </c>
      <c r="AG139" s="138">
        <f t="shared" si="17"/>
        <v>2133.2849999999999</v>
      </c>
      <c r="AH139" s="78">
        <v>62.9</v>
      </c>
      <c r="AI139" s="84">
        <v>62.9</v>
      </c>
      <c r="AJ139" s="79">
        <v>70</v>
      </c>
      <c r="AK139" s="79">
        <v>70</v>
      </c>
      <c r="AM139" s="14">
        <v>55.501910000000002</v>
      </c>
      <c r="AN139" s="14">
        <v>60.115580000000001</v>
      </c>
      <c r="AO139" s="14">
        <v>89.38736999999999</v>
      </c>
      <c r="AP139" s="14">
        <v>52.201689999999999</v>
      </c>
      <c r="AQ139" s="109">
        <v>2.7</v>
      </c>
      <c r="AR139" s="115">
        <f t="shared" si="18"/>
        <v>144.28905999999998</v>
      </c>
      <c r="AW139" s="67">
        <v>1735</v>
      </c>
    </row>
    <row r="140" spans="1:49" ht="10.15" customHeight="1" x14ac:dyDescent="0.2">
      <c r="A140" s="24">
        <v>42019</v>
      </c>
      <c r="B140" s="54">
        <f t="shared" si="13"/>
        <v>2015</v>
      </c>
      <c r="D140" s="81">
        <v>86.37</v>
      </c>
      <c r="E140" s="32">
        <v>41.96</v>
      </c>
      <c r="F140" s="34">
        <f t="shared" si="15"/>
        <v>4940.7050000000008</v>
      </c>
      <c r="G140" s="34"/>
      <c r="H140" s="34">
        <v>141</v>
      </c>
      <c r="I140" s="6">
        <v>140000</v>
      </c>
      <c r="J140" s="6">
        <v>132</v>
      </c>
      <c r="L140" s="96">
        <v>57.95</v>
      </c>
      <c r="M140" s="80">
        <f t="shared" si="16"/>
        <v>2231.0750000000003</v>
      </c>
      <c r="N140" s="145"/>
      <c r="O140" s="3">
        <v>69</v>
      </c>
      <c r="S140" s="26">
        <v>62</v>
      </c>
      <c r="U140" s="120">
        <v>238.65014999999988</v>
      </c>
      <c r="V140" s="120">
        <f t="shared" si="14"/>
        <v>8.4243502949999947</v>
      </c>
      <c r="W140" s="120">
        <v>178.15165999999994</v>
      </c>
      <c r="X140" s="120">
        <v>231</v>
      </c>
      <c r="Z140" s="91">
        <v>56.270130000000002</v>
      </c>
      <c r="AA140" s="91">
        <v>49.230069999999998</v>
      </c>
      <c r="AB140" s="91">
        <v>65.37</v>
      </c>
      <c r="AC140" s="91">
        <v>65.37</v>
      </c>
      <c r="AF140" s="55">
        <v>55.41</v>
      </c>
      <c r="AG140" s="138">
        <f t="shared" si="17"/>
        <v>2133.2849999999999</v>
      </c>
      <c r="AH140" s="78">
        <v>61.4</v>
      </c>
      <c r="AI140" s="84">
        <v>61.4</v>
      </c>
      <c r="AJ140" s="79">
        <v>70</v>
      </c>
      <c r="AK140" s="79">
        <v>70</v>
      </c>
      <c r="AM140" s="14">
        <v>54.349580000000003</v>
      </c>
      <c r="AN140" s="14">
        <v>59.932679999999998</v>
      </c>
      <c r="AO140" s="14">
        <v>87.484999999999999</v>
      </c>
      <c r="AP140" s="14">
        <v>50.644860000000001</v>
      </c>
      <c r="AQ140" s="109">
        <v>1.9</v>
      </c>
      <c r="AR140" s="115">
        <f t="shared" si="18"/>
        <v>140.02986000000001</v>
      </c>
      <c r="AW140" s="67">
        <v>1735</v>
      </c>
    </row>
    <row r="141" spans="1:49" ht="10.15" customHeight="1" x14ac:dyDescent="0.2">
      <c r="A141" s="24">
        <v>42020</v>
      </c>
      <c r="B141" s="54">
        <f t="shared" si="13"/>
        <v>2015</v>
      </c>
      <c r="D141" s="81">
        <v>86.37</v>
      </c>
      <c r="E141" s="32">
        <v>41.96</v>
      </c>
      <c r="F141" s="34">
        <f t="shared" si="15"/>
        <v>4940.7050000000008</v>
      </c>
      <c r="G141" s="34"/>
      <c r="H141" s="34">
        <v>142</v>
      </c>
      <c r="I141" s="6">
        <v>140000</v>
      </c>
      <c r="J141" s="6">
        <v>132</v>
      </c>
      <c r="L141" s="96">
        <v>57.95</v>
      </c>
      <c r="M141" s="80">
        <f t="shared" si="16"/>
        <v>2231.0750000000003</v>
      </c>
      <c r="N141" s="145"/>
      <c r="O141" s="3">
        <v>68</v>
      </c>
      <c r="S141" s="26">
        <v>62</v>
      </c>
      <c r="U141" s="120">
        <v>236.43972999999991</v>
      </c>
      <c r="V141" s="120">
        <f t="shared" si="14"/>
        <v>8.3463224689999969</v>
      </c>
      <c r="W141" s="120">
        <v>205.02445999999998</v>
      </c>
      <c r="X141" s="120">
        <v>231</v>
      </c>
      <c r="Z141" s="91">
        <v>54.94312</v>
      </c>
      <c r="AA141" s="91">
        <v>53.242359999999998</v>
      </c>
      <c r="AB141" s="91">
        <v>65.37</v>
      </c>
      <c r="AC141" s="91">
        <v>65.37</v>
      </c>
      <c r="AF141" s="55">
        <v>55.41</v>
      </c>
      <c r="AG141" s="138">
        <f t="shared" si="17"/>
        <v>2133.2849999999999</v>
      </c>
      <c r="AH141" s="78">
        <v>64.2</v>
      </c>
      <c r="AI141" s="84">
        <v>64.2</v>
      </c>
      <c r="AJ141" s="79">
        <v>70</v>
      </c>
      <c r="AK141" s="79">
        <v>70</v>
      </c>
      <c r="AM141" s="14">
        <v>54.631230000000002</v>
      </c>
      <c r="AN141" s="14">
        <v>60.51502</v>
      </c>
      <c r="AO141" s="14">
        <v>90.282579999999996</v>
      </c>
      <c r="AP141" s="14">
        <v>49.028660000000002</v>
      </c>
      <c r="AQ141" s="109">
        <v>0</v>
      </c>
      <c r="AR141" s="115">
        <f t="shared" si="18"/>
        <v>139.31124</v>
      </c>
      <c r="AW141" s="67">
        <v>1735</v>
      </c>
    </row>
    <row r="142" spans="1:49" ht="10.15" customHeight="1" x14ac:dyDescent="0.2">
      <c r="A142" s="24">
        <v>42021</v>
      </c>
      <c r="B142" s="54">
        <f t="shared" si="13"/>
        <v>2015</v>
      </c>
      <c r="D142" s="81">
        <v>86.37</v>
      </c>
      <c r="E142" s="32">
        <v>41.96</v>
      </c>
      <c r="F142" s="34">
        <f t="shared" si="15"/>
        <v>4940.7050000000008</v>
      </c>
      <c r="G142" s="34"/>
      <c r="H142" s="34">
        <v>146</v>
      </c>
      <c r="I142" s="6">
        <v>140000</v>
      </c>
      <c r="J142" s="6">
        <v>132</v>
      </c>
      <c r="L142" s="96">
        <v>57.95</v>
      </c>
      <c r="M142" s="80">
        <f t="shared" si="16"/>
        <v>2231.0750000000003</v>
      </c>
      <c r="N142" s="145"/>
      <c r="O142" s="3">
        <v>72</v>
      </c>
      <c r="S142" s="26">
        <v>62</v>
      </c>
      <c r="U142" s="120">
        <v>237.07648999999995</v>
      </c>
      <c r="V142" s="120">
        <f t="shared" si="14"/>
        <v>8.3688000969999976</v>
      </c>
      <c r="W142" s="120">
        <v>208.57439000000011</v>
      </c>
      <c r="X142" s="120">
        <v>231</v>
      </c>
      <c r="Z142" s="91">
        <v>55.94482</v>
      </c>
      <c r="AA142" s="91">
        <v>53.91507</v>
      </c>
      <c r="AB142" s="91">
        <v>65.37</v>
      </c>
      <c r="AC142" s="91">
        <v>65.37</v>
      </c>
      <c r="AF142" s="55">
        <v>55.41</v>
      </c>
      <c r="AG142" s="138">
        <f t="shared" si="17"/>
        <v>2133.2849999999999</v>
      </c>
      <c r="AH142" s="78">
        <v>64.7</v>
      </c>
      <c r="AI142" s="84">
        <v>64.7</v>
      </c>
      <c r="AJ142" s="79">
        <v>70</v>
      </c>
      <c r="AK142" s="79">
        <v>70</v>
      </c>
      <c r="AM142" s="14">
        <v>55.013870000000004</v>
      </c>
      <c r="AN142" s="14">
        <v>60.293120000000002</v>
      </c>
      <c r="AO142" s="14">
        <v>91.102249999999998</v>
      </c>
      <c r="AP142" s="14">
        <v>49.563029999999998</v>
      </c>
      <c r="AQ142" s="109">
        <v>0</v>
      </c>
      <c r="AR142" s="115">
        <f t="shared" si="18"/>
        <v>140.66528</v>
      </c>
      <c r="AW142" s="67">
        <v>1735</v>
      </c>
    </row>
    <row r="143" spans="1:49" ht="10.15" customHeight="1" x14ac:dyDescent="0.2">
      <c r="A143" s="24">
        <v>42022</v>
      </c>
      <c r="B143" s="54">
        <f t="shared" si="13"/>
        <v>2015</v>
      </c>
      <c r="D143" s="81">
        <v>86.37</v>
      </c>
      <c r="E143" s="32">
        <v>41.96</v>
      </c>
      <c r="F143" s="34">
        <f t="shared" si="15"/>
        <v>4940.7050000000008</v>
      </c>
      <c r="G143" s="34"/>
      <c r="H143" s="34">
        <v>144</v>
      </c>
      <c r="I143" s="6">
        <v>140000</v>
      </c>
      <c r="J143" s="6">
        <v>132</v>
      </c>
      <c r="L143" s="96">
        <v>57.95</v>
      </c>
      <c r="M143" s="80">
        <f t="shared" si="16"/>
        <v>2231.0750000000003</v>
      </c>
      <c r="N143" s="145"/>
      <c r="O143" s="3">
        <v>72</v>
      </c>
      <c r="S143" s="26">
        <v>62</v>
      </c>
      <c r="U143" s="120">
        <v>231.87116999999981</v>
      </c>
      <c r="V143" s="120">
        <f t="shared" si="14"/>
        <v>8.1850523009999918</v>
      </c>
      <c r="W143" s="120">
        <v>224.04081999999994</v>
      </c>
      <c r="X143" s="120">
        <v>231</v>
      </c>
      <c r="Z143" s="91">
        <v>55.972760000000001</v>
      </c>
      <c r="AA143" s="91">
        <v>54.173479999999998</v>
      </c>
      <c r="AB143" s="91">
        <v>65.37</v>
      </c>
      <c r="AC143" s="91">
        <v>65.37</v>
      </c>
      <c r="AF143" s="55">
        <v>55.41</v>
      </c>
      <c r="AG143" s="138">
        <f t="shared" si="17"/>
        <v>2133.2849999999999</v>
      </c>
      <c r="AH143" s="78">
        <v>64.400000000000006</v>
      </c>
      <c r="AI143" s="84">
        <v>64.400000000000006</v>
      </c>
      <c r="AJ143" s="79">
        <v>70</v>
      </c>
      <c r="AK143" s="79">
        <v>70</v>
      </c>
      <c r="AM143" s="14">
        <v>55.146699999999996</v>
      </c>
      <c r="AN143" s="14">
        <v>60.476500000000001</v>
      </c>
      <c r="AO143" s="14">
        <v>90.363640000000004</v>
      </c>
      <c r="AP143" s="14">
        <v>49.650379999999998</v>
      </c>
      <c r="AQ143" s="109">
        <v>0</v>
      </c>
      <c r="AR143" s="115">
        <f t="shared" si="18"/>
        <v>140.01402000000002</v>
      </c>
      <c r="AW143" s="67">
        <v>1735</v>
      </c>
    </row>
    <row r="144" spans="1:49" ht="10.15" customHeight="1" x14ac:dyDescent="0.2">
      <c r="A144" s="24">
        <v>42023</v>
      </c>
      <c r="B144" s="54">
        <f t="shared" si="13"/>
        <v>2015</v>
      </c>
      <c r="D144" s="81">
        <v>86.37</v>
      </c>
      <c r="E144" s="32">
        <v>41.96</v>
      </c>
      <c r="F144" s="34">
        <f t="shared" si="15"/>
        <v>4940.7050000000008</v>
      </c>
      <c r="G144" s="34"/>
      <c r="H144" s="34">
        <v>144</v>
      </c>
      <c r="I144" s="6">
        <v>140000</v>
      </c>
      <c r="J144" s="6">
        <v>132</v>
      </c>
      <c r="L144" s="96">
        <v>57.95</v>
      </c>
      <c r="M144" s="80">
        <f t="shared" si="16"/>
        <v>2231.0750000000003</v>
      </c>
      <c r="N144" s="145"/>
      <c r="O144" s="3">
        <v>71</v>
      </c>
      <c r="S144" s="26">
        <v>62</v>
      </c>
      <c r="U144" s="120">
        <v>227.91145999999992</v>
      </c>
      <c r="V144" s="120">
        <f t="shared" si="14"/>
        <v>8.0452745379999975</v>
      </c>
      <c r="W144" s="120">
        <v>224.38561999999996</v>
      </c>
      <c r="X144" s="120">
        <v>231</v>
      </c>
      <c r="Z144" s="91">
        <v>56.895879999999998</v>
      </c>
      <c r="AA144" s="91">
        <v>57.939880000000002</v>
      </c>
      <c r="AB144" s="91">
        <v>65.37</v>
      </c>
      <c r="AC144" s="91">
        <v>65.37</v>
      </c>
      <c r="AF144" s="55">
        <v>55.41</v>
      </c>
      <c r="AG144" s="138">
        <f t="shared" si="17"/>
        <v>2133.2849999999999</v>
      </c>
      <c r="AH144" s="78">
        <v>64.599999999999994</v>
      </c>
      <c r="AI144" s="84">
        <v>64.599999999999994</v>
      </c>
      <c r="AJ144" s="79">
        <v>70</v>
      </c>
      <c r="AK144" s="79">
        <v>70</v>
      </c>
      <c r="AM144" s="14">
        <v>54.873519999999999</v>
      </c>
      <c r="AN144" s="14">
        <v>60.42492</v>
      </c>
      <c r="AO144" s="14">
        <v>88.520009999999999</v>
      </c>
      <c r="AP144" s="14">
        <v>49.632339999999999</v>
      </c>
      <c r="AQ144" s="109">
        <v>0</v>
      </c>
      <c r="AR144" s="115">
        <f t="shared" si="18"/>
        <v>138.15235000000001</v>
      </c>
      <c r="AW144" s="67">
        <v>1735</v>
      </c>
    </row>
    <row r="145" spans="1:49" ht="10.15" customHeight="1" x14ac:dyDescent="0.2">
      <c r="A145" s="24">
        <v>42024</v>
      </c>
      <c r="B145" s="54">
        <f t="shared" si="13"/>
        <v>2015</v>
      </c>
      <c r="D145" s="81">
        <v>86.37</v>
      </c>
      <c r="E145" s="32">
        <v>41.96</v>
      </c>
      <c r="F145" s="34">
        <f t="shared" si="15"/>
        <v>4940.7050000000008</v>
      </c>
      <c r="G145" s="34"/>
      <c r="H145" s="34">
        <v>148</v>
      </c>
      <c r="I145" s="6">
        <v>140000</v>
      </c>
      <c r="J145" s="6">
        <v>132</v>
      </c>
      <c r="L145" s="96">
        <v>57.95</v>
      </c>
      <c r="M145" s="80">
        <f t="shared" si="16"/>
        <v>2231.0750000000003</v>
      </c>
      <c r="N145" s="145"/>
      <c r="O145" s="3">
        <v>71</v>
      </c>
      <c r="S145" s="26">
        <v>62</v>
      </c>
      <c r="U145" s="120">
        <v>226.82524999999993</v>
      </c>
      <c r="V145" s="120">
        <f t="shared" si="14"/>
        <v>8.0069313249999965</v>
      </c>
      <c r="W145" s="120">
        <v>225.86111000000002</v>
      </c>
      <c r="X145" s="120">
        <v>231</v>
      </c>
      <c r="Z145" s="91">
        <v>57.611600000000003</v>
      </c>
      <c r="AA145" s="91">
        <v>58.234529999999999</v>
      </c>
      <c r="AB145" s="91">
        <v>65.37</v>
      </c>
      <c r="AC145" s="91">
        <v>65.37</v>
      </c>
      <c r="AF145" s="55">
        <v>55.41</v>
      </c>
      <c r="AG145" s="138">
        <f t="shared" si="17"/>
        <v>2133.2849999999999</v>
      </c>
      <c r="AH145" s="78">
        <v>63.6</v>
      </c>
      <c r="AI145" s="84">
        <v>63.6</v>
      </c>
      <c r="AJ145" s="79">
        <v>70</v>
      </c>
      <c r="AK145" s="79">
        <v>70</v>
      </c>
      <c r="AM145" s="14">
        <v>54.957300000000004</v>
      </c>
      <c r="AN145" s="14">
        <v>59.012839999999997</v>
      </c>
      <c r="AO145" s="14">
        <v>89.757210000000001</v>
      </c>
      <c r="AP145" s="14">
        <v>49.17324</v>
      </c>
      <c r="AQ145" s="109">
        <v>0</v>
      </c>
      <c r="AR145" s="115">
        <f t="shared" si="18"/>
        <v>138.93045000000001</v>
      </c>
      <c r="AW145" s="67">
        <v>1735</v>
      </c>
    </row>
    <row r="146" spans="1:49" ht="10.15" customHeight="1" x14ac:dyDescent="0.2">
      <c r="A146" s="24">
        <v>42025</v>
      </c>
      <c r="B146" s="54">
        <f t="shared" si="13"/>
        <v>2015</v>
      </c>
      <c r="D146" s="81">
        <v>86.37</v>
      </c>
      <c r="E146" s="32">
        <v>41.96</v>
      </c>
      <c r="F146" s="34">
        <f t="shared" si="15"/>
        <v>4940.7050000000008</v>
      </c>
      <c r="G146" s="34"/>
      <c r="H146" s="34">
        <v>148</v>
      </c>
      <c r="I146" s="6">
        <v>140000</v>
      </c>
      <c r="J146" s="6">
        <v>132</v>
      </c>
      <c r="L146" s="96">
        <v>57.95</v>
      </c>
      <c r="M146" s="80">
        <f t="shared" si="16"/>
        <v>2231.0750000000003</v>
      </c>
      <c r="N146" s="145"/>
      <c r="O146" s="3">
        <v>70</v>
      </c>
      <c r="S146" s="26">
        <v>62</v>
      </c>
      <c r="U146" s="120">
        <v>225.67176999999992</v>
      </c>
      <c r="V146" s="120">
        <f t="shared" si="14"/>
        <v>7.9662134809999969</v>
      </c>
      <c r="W146" s="120">
        <v>223.40851999999995</v>
      </c>
      <c r="X146" s="120">
        <v>231</v>
      </c>
      <c r="Z146" s="91">
        <v>55.359589999999997</v>
      </c>
      <c r="AA146" s="91">
        <v>59.177250000000001</v>
      </c>
      <c r="AB146" s="91">
        <v>65.37</v>
      </c>
      <c r="AC146" s="91">
        <v>65.37</v>
      </c>
      <c r="AF146" s="55">
        <v>55.41</v>
      </c>
      <c r="AG146" s="138">
        <f t="shared" si="17"/>
        <v>2133.2849999999999</v>
      </c>
      <c r="AH146" s="78">
        <v>63.1</v>
      </c>
      <c r="AI146" s="84">
        <v>63.1</v>
      </c>
      <c r="AJ146" s="79">
        <v>70</v>
      </c>
      <c r="AK146" s="79">
        <v>70</v>
      </c>
      <c r="AM146" s="14">
        <v>55.508800000000001</v>
      </c>
      <c r="AN146" s="14">
        <v>62.041400000000003</v>
      </c>
      <c r="AO146" s="14">
        <v>87.646450000000002</v>
      </c>
      <c r="AP146" s="14">
        <v>48.230739999999997</v>
      </c>
      <c r="AQ146" s="109">
        <v>0</v>
      </c>
      <c r="AR146" s="115">
        <f t="shared" si="18"/>
        <v>135.87718999999998</v>
      </c>
      <c r="AW146" s="67">
        <v>1735</v>
      </c>
    </row>
    <row r="147" spans="1:49" ht="10.15" customHeight="1" x14ac:dyDescent="0.2">
      <c r="A147" s="24">
        <v>42026</v>
      </c>
      <c r="B147" s="54">
        <f t="shared" si="13"/>
        <v>2015</v>
      </c>
      <c r="D147" s="81">
        <v>86.37</v>
      </c>
      <c r="E147" s="32">
        <v>41.96</v>
      </c>
      <c r="F147" s="34">
        <f t="shared" si="15"/>
        <v>4940.7050000000008</v>
      </c>
      <c r="G147" s="34"/>
      <c r="H147" s="34">
        <v>159</v>
      </c>
      <c r="I147" s="6">
        <v>140000</v>
      </c>
      <c r="J147" s="6">
        <v>132</v>
      </c>
      <c r="L147" s="96">
        <v>57.95</v>
      </c>
      <c r="M147" s="80">
        <f t="shared" si="16"/>
        <v>2231.0750000000003</v>
      </c>
      <c r="N147" s="145"/>
      <c r="O147" s="3">
        <v>70</v>
      </c>
      <c r="S147" s="26">
        <v>62</v>
      </c>
      <c r="U147" s="120">
        <v>236.06904999999989</v>
      </c>
      <c r="V147" s="120">
        <f t="shared" si="14"/>
        <v>8.3332374649999945</v>
      </c>
      <c r="W147" s="120">
        <v>222.75246000000001</v>
      </c>
      <c r="X147" s="120">
        <v>231</v>
      </c>
      <c r="Z147" s="91">
        <v>55.460729999999998</v>
      </c>
      <c r="AA147" s="91">
        <v>56.249659999999999</v>
      </c>
      <c r="AB147" s="91">
        <v>65.37</v>
      </c>
      <c r="AC147" s="91">
        <v>65.37</v>
      </c>
      <c r="AF147" s="55">
        <v>55.41</v>
      </c>
      <c r="AG147" s="138">
        <f t="shared" si="17"/>
        <v>2133.2849999999999</v>
      </c>
      <c r="AH147" s="78">
        <v>63.7</v>
      </c>
      <c r="AI147" s="84">
        <v>63.7</v>
      </c>
      <c r="AJ147" s="79">
        <v>70</v>
      </c>
      <c r="AK147" s="79">
        <v>70</v>
      </c>
      <c r="AM147" s="14">
        <v>57.255309999999994</v>
      </c>
      <c r="AN147" s="14">
        <v>62.793759999999999</v>
      </c>
      <c r="AO147" s="14">
        <v>94.291179999999997</v>
      </c>
      <c r="AP147" s="14">
        <v>48.304760000000002</v>
      </c>
      <c r="AQ147" s="109">
        <v>0</v>
      </c>
      <c r="AR147" s="115">
        <f t="shared" si="18"/>
        <v>142.59593999999998</v>
      </c>
      <c r="AW147" s="67">
        <v>1735</v>
      </c>
    </row>
    <row r="148" spans="1:49" ht="10.15" customHeight="1" x14ac:dyDescent="0.2">
      <c r="A148" s="24">
        <v>42027</v>
      </c>
      <c r="B148" s="54">
        <f t="shared" si="13"/>
        <v>2015</v>
      </c>
      <c r="D148" s="81">
        <v>86.37</v>
      </c>
      <c r="E148" s="32">
        <v>41.96</v>
      </c>
      <c r="F148" s="34">
        <f t="shared" si="15"/>
        <v>4940.7050000000008</v>
      </c>
      <c r="G148" s="34"/>
      <c r="H148" s="34">
        <v>165</v>
      </c>
      <c r="I148" s="6">
        <v>140000</v>
      </c>
      <c r="J148" s="6">
        <v>132</v>
      </c>
      <c r="L148" s="96">
        <v>57.95</v>
      </c>
      <c r="M148" s="80">
        <f t="shared" si="16"/>
        <v>2231.0750000000003</v>
      </c>
      <c r="N148" s="145"/>
      <c r="O148" s="3">
        <v>71</v>
      </c>
      <c r="S148" s="26">
        <v>62</v>
      </c>
      <c r="U148" s="120">
        <v>232.03433999999979</v>
      </c>
      <c r="V148" s="120">
        <f t="shared" si="14"/>
        <v>8.1908122019999912</v>
      </c>
      <c r="W148" s="120">
        <v>220.40380000000007</v>
      </c>
      <c r="X148" s="120">
        <v>231</v>
      </c>
      <c r="Z148" s="91">
        <v>55.566560000000003</v>
      </c>
      <c r="AA148" s="91">
        <v>55.512929999999997</v>
      </c>
      <c r="AB148" s="91">
        <v>65.37</v>
      </c>
      <c r="AC148" s="91">
        <v>65.37</v>
      </c>
      <c r="AF148" s="55">
        <v>55.41</v>
      </c>
      <c r="AG148" s="138">
        <f t="shared" si="17"/>
        <v>2133.2849999999999</v>
      </c>
      <c r="AH148" s="78">
        <v>62.3</v>
      </c>
      <c r="AI148" s="84">
        <v>62.3</v>
      </c>
      <c r="AJ148" s="79">
        <v>70</v>
      </c>
      <c r="AK148" s="79">
        <v>70</v>
      </c>
      <c r="AM148" s="14">
        <v>56.189250000000001</v>
      </c>
      <c r="AN148" s="14">
        <v>60.665210000000002</v>
      </c>
      <c r="AO148" s="14">
        <v>89.817019999999999</v>
      </c>
      <c r="AP148" s="14">
        <v>47.27646</v>
      </c>
      <c r="AQ148" s="109">
        <v>0.6</v>
      </c>
      <c r="AR148" s="115">
        <f t="shared" si="18"/>
        <v>137.69347999999999</v>
      </c>
      <c r="AW148" s="67">
        <v>1735</v>
      </c>
    </row>
    <row r="149" spans="1:49" ht="10.15" customHeight="1" x14ac:dyDescent="0.2">
      <c r="A149" s="24">
        <v>42028</v>
      </c>
      <c r="B149" s="54">
        <f t="shared" si="13"/>
        <v>2015</v>
      </c>
      <c r="D149" s="81">
        <v>86.37</v>
      </c>
      <c r="E149" s="32">
        <v>41.96</v>
      </c>
      <c r="F149" s="34">
        <f t="shared" si="15"/>
        <v>4940.7050000000008</v>
      </c>
      <c r="G149" s="34"/>
      <c r="H149" s="34">
        <v>160</v>
      </c>
      <c r="I149" s="6">
        <v>140000</v>
      </c>
      <c r="J149" s="6">
        <v>132</v>
      </c>
      <c r="L149" s="96">
        <v>57.95</v>
      </c>
      <c r="M149" s="80">
        <f t="shared" si="16"/>
        <v>2231.0750000000003</v>
      </c>
      <c r="N149" s="145"/>
      <c r="O149" s="3">
        <v>69</v>
      </c>
      <c r="S149" s="26">
        <v>62</v>
      </c>
      <c r="U149" s="120">
        <v>232.97395999999986</v>
      </c>
      <c r="V149" s="120">
        <f t="shared" si="14"/>
        <v>8.2239807879999951</v>
      </c>
      <c r="W149" s="120">
        <v>220.37974000000014</v>
      </c>
      <c r="X149" s="120">
        <v>231</v>
      </c>
      <c r="Z149" s="91">
        <v>54.465899999999998</v>
      </c>
      <c r="AA149" s="91">
        <v>54.56644</v>
      </c>
      <c r="AB149" s="91">
        <v>65.37</v>
      </c>
      <c r="AC149" s="91">
        <v>65.37</v>
      </c>
      <c r="AF149" s="55">
        <v>55.41</v>
      </c>
      <c r="AG149" s="138">
        <f t="shared" si="17"/>
        <v>2133.2849999999999</v>
      </c>
      <c r="AH149" s="78">
        <v>62.9</v>
      </c>
      <c r="AI149" s="84">
        <v>62.9</v>
      </c>
      <c r="AJ149" s="79">
        <v>70</v>
      </c>
      <c r="AK149" s="79">
        <v>70</v>
      </c>
      <c r="AM149" s="14">
        <v>55</v>
      </c>
      <c r="AN149" s="14">
        <v>60.2</v>
      </c>
      <c r="AO149" s="14">
        <v>84.6</v>
      </c>
      <c r="AP149" s="14">
        <v>43.9</v>
      </c>
      <c r="AQ149" s="109">
        <v>4.3</v>
      </c>
      <c r="AR149" s="115">
        <f t="shared" si="18"/>
        <v>132.80000000000001</v>
      </c>
      <c r="AW149" s="67">
        <v>1735</v>
      </c>
    </row>
    <row r="150" spans="1:49" ht="10.15" customHeight="1" x14ac:dyDescent="0.2">
      <c r="A150" s="24">
        <v>42029</v>
      </c>
      <c r="B150" s="54">
        <f t="shared" si="13"/>
        <v>2015</v>
      </c>
      <c r="D150" s="81">
        <v>86.37</v>
      </c>
      <c r="E150" s="32">
        <v>41.96</v>
      </c>
      <c r="F150" s="34">
        <f t="shared" si="15"/>
        <v>4940.7050000000008</v>
      </c>
      <c r="G150" s="34"/>
      <c r="H150" s="34">
        <v>157</v>
      </c>
      <c r="I150" s="6">
        <v>140000</v>
      </c>
      <c r="J150" s="6">
        <v>132</v>
      </c>
      <c r="L150" s="96">
        <v>57.95</v>
      </c>
      <c r="M150" s="80">
        <f t="shared" si="16"/>
        <v>2231.0750000000003</v>
      </c>
      <c r="N150" s="145"/>
      <c r="O150" s="3">
        <v>70</v>
      </c>
      <c r="S150" s="26">
        <v>62</v>
      </c>
      <c r="U150" s="120">
        <v>236.38518000000002</v>
      </c>
      <c r="V150" s="120">
        <f t="shared" si="14"/>
        <v>8.3443968540000011</v>
      </c>
      <c r="W150" s="120">
        <v>216.27791999999997</v>
      </c>
      <c r="X150" s="120">
        <v>231</v>
      </c>
      <c r="Z150" s="91">
        <v>55.400910000000003</v>
      </c>
      <c r="AA150" s="91">
        <v>56.89931</v>
      </c>
      <c r="AB150" s="91">
        <v>65.37</v>
      </c>
      <c r="AC150" s="91">
        <v>65.37</v>
      </c>
      <c r="AF150" s="55">
        <v>55.41</v>
      </c>
      <c r="AG150" s="138">
        <f t="shared" si="17"/>
        <v>2133.2849999999999</v>
      </c>
      <c r="AH150" s="78">
        <v>62.5</v>
      </c>
      <c r="AI150" s="84">
        <v>62.5</v>
      </c>
      <c r="AJ150" s="79">
        <v>70</v>
      </c>
      <c r="AK150" s="79">
        <v>70</v>
      </c>
      <c r="AM150" s="14">
        <v>54</v>
      </c>
      <c r="AN150" s="14">
        <v>58.7</v>
      </c>
      <c r="AO150" s="14">
        <v>86.6</v>
      </c>
      <c r="AP150" s="14">
        <v>43.8</v>
      </c>
      <c r="AQ150" s="109">
        <v>4.5</v>
      </c>
      <c r="AR150" s="115">
        <f t="shared" si="18"/>
        <v>134.89999999999998</v>
      </c>
      <c r="AW150" s="67">
        <v>1735</v>
      </c>
    </row>
    <row r="151" spans="1:49" ht="10.15" customHeight="1" x14ac:dyDescent="0.2">
      <c r="A151" s="24">
        <v>42030</v>
      </c>
      <c r="B151" s="54">
        <f t="shared" si="13"/>
        <v>2015</v>
      </c>
      <c r="D151" s="81">
        <v>86.37</v>
      </c>
      <c r="E151" s="32">
        <v>41.96</v>
      </c>
      <c r="F151" s="34">
        <f t="shared" si="15"/>
        <v>4940.7050000000008</v>
      </c>
      <c r="G151" s="34"/>
      <c r="H151" s="34">
        <v>144</v>
      </c>
      <c r="I151" s="6">
        <v>140000</v>
      </c>
      <c r="J151" s="6">
        <v>132</v>
      </c>
      <c r="L151" s="96">
        <v>57.95</v>
      </c>
      <c r="M151" s="80">
        <f t="shared" si="16"/>
        <v>2231.0750000000003</v>
      </c>
      <c r="N151" s="145"/>
      <c r="O151" s="3">
        <v>69</v>
      </c>
      <c r="S151" s="26">
        <v>62</v>
      </c>
      <c r="U151" s="120">
        <v>237.3415099999998</v>
      </c>
      <c r="V151" s="120">
        <f t="shared" si="14"/>
        <v>8.3781553029999927</v>
      </c>
      <c r="W151" s="120">
        <v>222.13853999999992</v>
      </c>
      <c r="X151" s="120">
        <v>231</v>
      </c>
      <c r="Z151" s="91">
        <v>56.504809999999999</v>
      </c>
      <c r="AA151" s="91">
        <v>58.373399999999997</v>
      </c>
      <c r="AB151" s="91">
        <v>65.37</v>
      </c>
      <c r="AC151" s="91">
        <v>65.37</v>
      </c>
      <c r="AF151" s="55">
        <v>55.41</v>
      </c>
      <c r="AG151" s="138">
        <f t="shared" si="17"/>
        <v>2133.2849999999999</v>
      </c>
      <c r="AH151" s="78">
        <v>62.5</v>
      </c>
      <c r="AI151" s="84">
        <v>62.5</v>
      </c>
      <c r="AJ151" s="79">
        <v>70</v>
      </c>
      <c r="AK151" s="79">
        <v>70</v>
      </c>
      <c r="AM151" s="14">
        <v>54.9</v>
      </c>
      <c r="AN151" s="14">
        <v>59.8</v>
      </c>
      <c r="AO151" s="14">
        <v>88</v>
      </c>
      <c r="AP151" s="14">
        <v>44.8</v>
      </c>
      <c r="AQ151" s="109">
        <v>3.4</v>
      </c>
      <c r="AR151" s="115">
        <f t="shared" si="18"/>
        <v>136.20000000000002</v>
      </c>
      <c r="AW151" s="67">
        <v>1735</v>
      </c>
    </row>
    <row r="152" spans="1:49" ht="10.15" customHeight="1" x14ac:dyDescent="0.2">
      <c r="A152" s="24">
        <v>42031</v>
      </c>
      <c r="B152" s="54">
        <f t="shared" si="13"/>
        <v>2015</v>
      </c>
      <c r="D152" s="81">
        <v>86.37</v>
      </c>
      <c r="E152" s="32">
        <v>41.96</v>
      </c>
      <c r="F152" s="34">
        <f t="shared" si="15"/>
        <v>4940.7050000000008</v>
      </c>
      <c r="G152" s="34"/>
      <c r="H152" s="34">
        <v>155</v>
      </c>
      <c r="I152" s="6">
        <v>140000</v>
      </c>
      <c r="J152" s="6">
        <v>132</v>
      </c>
      <c r="K152" s="86"/>
      <c r="L152" s="96">
        <v>57.95</v>
      </c>
      <c r="M152" s="80">
        <f t="shared" si="16"/>
        <v>2231.0750000000003</v>
      </c>
      <c r="N152" s="145"/>
      <c r="O152" s="3">
        <v>69</v>
      </c>
      <c r="S152" s="26">
        <v>62</v>
      </c>
      <c r="U152" s="120">
        <v>237.49135999999993</v>
      </c>
      <c r="V152" s="120">
        <f t="shared" si="14"/>
        <v>8.3834450079999971</v>
      </c>
      <c r="W152" s="120">
        <v>219.14397</v>
      </c>
      <c r="X152" s="120">
        <v>231</v>
      </c>
      <c r="Z152" s="91">
        <v>58.277749999999997</v>
      </c>
      <c r="AA152" s="91">
        <v>56.916699999999999</v>
      </c>
      <c r="AB152" s="91">
        <v>65.37</v>
      </c>
      <c r="AC152" s="91">
        <v>65.37</v>
      </c>
      <c r="AF152" s="55">
        <v>55.41</v>
      </c>
      <c r="AG152" s="138">
        <f t="shared" si="17"/>
        <v>2133.2849999999999</v>
      </c>
      <c r="AH152" s="78">
        <v>62.9</v>
      </c>
      <c r="AI152" s="84">
        <v>62.9</v>
      </c>
      <c r="AJ152" s="79">
        <v>70</v>
      </c>
      <c r="AK152" s="79">
        <v>70</v>
      </c>
      <c r="AM152" s="14">
        <v>54.2</v>
      </c>
      <c r="AN152" s="14">
        <v>59</v>
      </c>
      <c r="AO152" s="14">
        <v>85.3</v>
      </c>
      <c r="AP152" s="14">
        <v>46.6</v>
      </c>
      <c r="AQ152" s="109">
        <v>2.4</v>
      </c>
      <c r="AR152" s="115">
        <f t="shared" si="18"/>
        <v>134.30000000000001</v>
      </c>
      <c r="AW152" s="67">
        <v>1735</v>
      </c>
    </row>
    <row r="153" spans="1:49" ht="10.15" customHeight="1" x14ac:dyDescent="0.2">
      <c r="A153" s="24">
        <v>42032</v>
      </c>
      <c r="B153" s="54">
        <f t="shared" si="13"/>
        <v>2015</v>
      </c>
      <c r="C153" s="56"/>
      <c r="D153" s="81">
        <v>86.37</v>
      </c>
      <c r="E153" s="32">
        <v>41.96</v>
      </c>
      <c r="F153" s="34">
        <f t="shared" si="15"/>
        <v>4940.7050000000008</v>
      </c>
      <c r="G153" s="34"/>
      <c r="H153" s="34">
        <v>170</v>
      </c>
      <c r="I153" s="6">
        <v>140000</v>
      </c>
      <c r="J153" s="6">
        <v>132</v>
      </c>
      <c r="K153" s="86"/>
      <c r="L153" s="96">
        <v>57.95</v>
      </c>
      <c r="M153" s="80">
        <f t="shared" si="16"/>
        <v>2231.0750000000003</v>
      </c>
      <c r="N153" s="145"/>
      <c r="O153" s="3">
        <v>70</v>
      </c>
      <c r="S153" s="26">
        <v>62</v>
      </c>
      <c r="U153" s="120">
        <v>235.31837999999999</v>
      </c>
      <c r="V153" s="120">
        <f t="shared" si="14"/>
        <v>8.3067388139999991</v>
      </c>
      <c r="W153" s="120">
        <v>221.82833999999994</v>
      </c>
      <c r="X153" s="120">
        <v>231</v>
      </c>
      <c r="Z153" s="91">
        <v>59.430329999999998</v>
      </c>
      <c r="AA153" s="91">
        <v>56.641280000000002</v>
      </c>
      <c r="AB153" s="91">
        <v>65.37</v>
      </c>
      <c r="AC153" s="91">
        <v>65.37</v>
      </c>
      <c r="AF153" s="55">
        <v>55.41</v>
      </c>
      <c r="AG153" s="138">
        <f t="shared" si="17"/>
        <v>2133.2849999999999</v>
      </c>
      <c r="AH153" s="78">
        <v>62.8</v>
      </c>
      <c r="AI153" s="84">
        <v>62.8</v>
      </c>
      <c r="AJ153" s="79">
        <v>70</v>
      </c>
      <c r="AK153" s="79">
        <v>70</v>
      </c>
      <c r="AM153" s="14">
        <v>55</v>
      </c>
      <c r="AN153" s="14">
        <v>59.7</v>
      </c>
      <c r="AO153" s="14">
        <v>89.9</v>
      </c>
      <c r="AP153" s="14">
        <v>47.9</v>
      </c>
      <c r="AQ153" s="109">
        <v>0</v>
      </c>
      <c r="AR153" s="115">
        <f t="shared" si="18"/>
        <v>137.80000000000001</v>
      </c>
      <c r="AW153" s="67">
        <v>1735</v>
      </c>
    </row>
    <row r="154" spans="1:49" ht="10.15" customHeight="1" x14ac:dyDescent="0.2">
      <c r="A154" s="24">
        <v>42033</v>
      </c>
      <c r="B154" s="54">
        <f t="shared" si="13"/>
        <v>2015</v>
      </c>
      <c r="D154" s="81">
        <v>86.37</v>
      </c>
      <c r="E154" s="32">
        <v>41.96</v>
      </c>
      <c r="F154" s="34">
        <f t="shared" si="15"/>
        <v>4940.7050000000008</v>
      </c>
      <c r="G154" s="34"/>
      <c r="H154" s="34">
        <v>174</v>
      </c>
      <c r="I154" s="6">
        <v>140000</v>
      </c>
      <c r="J154" s="6">
        <v>132</v>
      </c>
      <c r="K154" s="86"/>
      <c r="L154" s="96">
        <v>57.95</v>
      </c>
      <c r="M154" s="80">
        <f t="shared" si="16"/>
        <v>2231.0750000000003</v>
      </c>
      <c r="N154" s="145"/>
      <c r="O154" s="3">
        <v>68</v>
      </c>
      <c r="S154" s="26">
        <v>62</v>
      </c>
      <c r="U154" s="120">
        <v>239.76574999999997</v>
      </c>
      <c r="V154" s="120">
        <f t="shared" si="14"/>
        <v>8.4637309749999989</v>
      </c>
      <c r="W154" s="120">
        <v>219.88135000000005</v>
      </c>
      <c r="X154" s="120">
        <v>231</v>
      </c>
      <c r="Z154" s="91">
        <v>58.910380000000004</v>
      </c>
      <c r="AA154" s="91">
        <v>58.904980000000002</v>
      </c>
      <c r="AB154" s="91">
        <v>65.37</v>
      </c>
      <c r="AC154" s="91">
        <v>65.37</v>
      </c>
      <c r="AF154" s="55">
        <v>55.41</v>
      </c>
      <c r="AG154" s="138">
        <f t="shared" si="17"/>
        <v>2133.2849999999999</v>
      </c>
      <c r="AH154" s="78">
        <v>62.5</v>
      </c>
      <c r="AI154" s="84">
        <v>62.5</v>
      </c>
      <c r="AJ154" s="79">
        <v>70</v>
      </c>
      <c r="AK154" s="79">
        <v>70</v>
      </c>
      <c r="AM154" s="14">
        <v>54.4</v>
      </c>
      <c r="AN154" s="14">
        <v>59</v>
      </c>
      <c r="AO154" s="14">
        <v>90.7</v>
      </c>
      <c r="AP154" s="14">
        <v>45</v>
      </c>
      <c r="AQ154" s="109">
        <v>0</v>
      </c>
      <c r="AR154" s="115">
        <f t="shared" si="18"/>
        <v>135.69999999999999</v>
      </c>
      <c r="AW154" s="67">
        <v>1735</v>
      </c>
    </row>
    <row r="155" spans="1:49" ht="10.15" customHeight="1" x14ac:dyDescent="0.2">
      <c r="A155" s="24">
        <v>42034</v>
      </c>
      <c r="B155" s="54">
        <f t="shared" si="13"/>
        <v>2015</v>
      </c>
      <c r="C155" s="56">
        <v>42036</v>
      </c>
      <c r="D155" s="81">
        <v>86.37</v>
      </c>
      <c r="E155" s="32">
        <v>41.96</v>
      </c>
      <c r="F155" s="34">
        <f t="shared" si="15"/>
        <v>4940.7050000000008</v>
      </c>
      <c r="G155" s="34"/>
      <c r="H155" s="34">
        <v>163</v>
      </c>
      <c r="I155" s="6">
        <v>140000</v>
      </c>
      <c r="J155" s="55">
        <v>118</v>
      </c>
      <c r="K155" s="86" t="s">
        <v>48</v>
      </c>
      <c r="L155" s="96">
        <v>57.95</v>
      </c>
      <c r="M155" s="80">
        <f t="shared" si="16"/>
        <v>2231.0750000000003</v>
      </c>
      <c r="N155" s="145"/>
      <c r="O155" s="3">
        <v>70</v>
      </c>
      <c r="S155" s="26">
        <v>62</v>
      </c>
      <c r="U155" s="120">
        <v>234.82181999999992</v>
      </c>
      <c r="V155" s="120">
        <f t="shared" si="14"/>
        <v>8.2892102459999961</v>
      </c>
      <c r="W155" s="120">
        <v>220.76543000000004</v>
      </c>
      <c r="X155" s="120">
        <v>231</v>
      </c>
      <c r="Z155" s="91">
        <v>60.601669999999999</v>
      </c>
      <c r="AA155" s="91">
        <v>59.168950000000002</v>
      </c>
      <c r="AB155" s="91">
        <v>65.37</v>
      </c>
      <c r="AC155" s="91">
        <v>65.37</v>
      </c>
      <c r="AF155" s="55">
        <v>55.41</v>
      </c>
      <c r="AG155" s="138">
        <f t="shared" si="17"/>
        <v>2133.2849999999999</v>
      </c>
      <c r="AH155" s="78">
        <v>62.7</v>
      </c>
      <c r="AI155" s="84">
        <v>62.7</v>
      </c>
      <c r="AJ155" s="79">
        <v>70</v>
      </c>
      <c r="AK155" s="79">
        <v>70</v>
      </c>
      <c r="AM155" s="14">
        <v>52.9</v>
      </c>
      <c r="AN155" s="14">
        <v>57.6</v>
      </c>
      <c r="AO155" s="14">
        <v>85.4</v>
      </c>
      <c r="AP155" s="14">
        <v>42.5</v>
      </c>
      <c r="AQ155" s="109">
        <v>0</v>
      </c>
      <c r="AR155" s="115">
        <f t="shared" si="18"/>
        <v>127.9</v>
      </c>
      <c r="AW155" s="67">
        <v>1735</v>
      </c>
    </row>
    <row r="156" spans="1:49" ht="10.15" customHeight="1" x14ac:dyDescent="0.2">
      <c r="A156" s="24">
        <v>42035</v>
      </c>
      <c r="B156" s="54">
        <f t="shared" si="13"/>
        <v>2015</v>
      </c>
      <c r="C156" s="56">
        <v>42036</v>
      </c>
      <c r="D156" s="81">
        <v>86.37</v>
      </c>
      <c r="E156" s="32">
        <v>41.96</v>
      </c>
      <c r="F156" s="34">
        <f t="shared" si="15"/>
        <v>4940.7050000000008</v>
      </c>
      <c r="G156" s="34"/>
      <c r="H156" s="34">
        <v>160</v>
      </c>
      <c r="I156" s="6">
        <v>140000</v>
      </c>
      <c r="J156" s="6">
        <v>132</v>
      </c>
      <c r="K156" s="86" t="s">
        <v>48</v>
      </c>
      <c r="L156" s="96">
        <v>57.95</v>
      </c>
      <c r="M156" s="80">
        <f t="shared" si="16"/>
        <v>2231.0750000000003</v>
      </c>
      <c r="N156" s="145"/>
      <c r="O156" s="3">
        <v>70</v>
      </c>
      <c r="S156" s="26">
        <v>62</v>
      </c>
      <c r="U156" s="120">
        <v>238.25571999999988</v>
      </c>
      <c r="V156" s="120">
        <f t="shared" si="14"/>
        <v>8.4104269159999951</v>
      </c>
      <c r="W156" s="120">
        <v>222.79614000000004</v>
      </c>
      <c r="X156" s="120">
        <v>231</v>
      </c>
      <c r="Z156" s="91">
        <v>61.590580000000003</v>
      </c>
      <c r="AA156" s="91">
        <v>59.241709999999998</v>
      </c>
      <c r="AB156" s="91">
        <v>65.37</v>
      </c>
      <c r="AC156" s="91">
        <v>65.37</v>
      </c>
      <c r="AF156" s="55">
        <v>55.41</v>
      </c>
      <c r="AG156" s="138">
        <f t="shared" si="17"/>
        <v>2133.2849999999999</v>
      </c>
      <c r="AH156" s="78">
        <v>62.6</v>
      </c>
      <c r="AI156" s="84">
        <v>62.6</v>
      </c>
      <c r="AJ156" s="79">
        <v>70</v>
      </c>
      <c r="AK156" s="79">
        <v>70</v>
      </c>
      <c r="AM156" s="14">
        <v>51.7</v>
      </c>
      <c r="AN156" s="14">
        <v>55.8</v>
      </c>
      <c r="AO156" s="14">
        <v>88.9</v>
      </c>
      <c r="AP156" s="14">
        <v>44</v>
      </c>
      <c r="AQ156" s="109">
        <v>0</v>
      </c>
      <c r="AR156" s="115">
        <f t="shared" si="18"/>
        <v>132.9</v>
      </c>
      <c r="AW156" s="67">
        <v>1735</v>
      </c>
    </row>
    <row r="157" spans="1:49" ht="10.15" customHeight="1" x14ac:dyDescent="0.2">
      <c r="A157" s="24">
        <v>42036</v>
      </c>
      <c r="B157" s="54">
        <f t="shared" si="13"/>
        <v>2015</v>
      </c>
      <c r="D157" s="81">
        <v>86.37</v>
      </c>
      <c r="E157" s="32">
        <v>41.96</v>
      </c>
      <c r="F157" s="34">
        <f t="shared" si="15"/>
        <v>4940.7050000000008</v>
      </c>
      <c r="G157" s="34"/>
      <c r="H157" s="34">
        <v>160</v>
      </c>
      <c r="I157" s="6">
        <v>140000</v>
      </c>
      <c r="J157" s="6">
        <v>132</v>
      </c>
      <c r="K157" s="86" t="s">
        <v>48</v>
      </c>
      <c r="L157" s="96">
        <v>57.95</v>
      </c>
      <c r="M157" s="80">
        <f t="shared" si="16"/>
        <v>2231.0750000000003</v>
      </c>
      <c r="N157" s="145"/>
      <c r="O157" s="3">
        <v>70</v>
      </c>
      <c r="S157" s="26">
        <v>62</v>
      </c>
      <c r="U157" s="120">
        <v>241.82959999999997</v>
      </c>
      <c r="V157" s="120">
        <f t="shared" si="14"/>
        <v>8.5365848799999977</v>
      </c>
      <c r="W157" s="120">
        <v>221.23051999999993</v>
      </c>
      <c r="X157" s="120">
        <v>231</v>
      </c>
      <c r="Z157" s="91">
        <v>60.535089999999997</v>
      </c>
      <c r="AA157" s="91">
        <v>59.427019999999999</v>
      </c>
      <c r="AB157" s="91">
        <v>65.427999999999997</v>
      </c>
      <c r="AC157" s="91">
        <v>65.427999999999997</v>
      </c>
      <c r="AF157" s="55">
        <v>55.41</v>
      </c>
      <c r="AG157" s="138">
        <f t="shared" si="17"/>
        <v>2133.2849999999999</v>
      </c>
      <c r="AH157" s="78">
        <v>62.3</v>
      </c>
      <c r="AI157" s="84">
        <v>62.3</v>
      </c>
      <c r="AJ157" s="79">
        <v>70</v>
      </c>
      <c r="AK157" s="79">
        <v>70</v>
      </c>
      <c r="AM157" s="14">
        <v>51.3</v>
      </c>
      <c r="AN157" s="14">
        <v>54.3</v>
      </c>
      <c r="AO157" s="14">
        <v>86.2</v>
      </c>
      <c r="AP157" s="14">
        <v>46.8</v>
      </c>
      <c r="AQ157" s="109">
        <v>0</v>
      </c>
      <c r="AR157" s="115">
        <f t="shared" si="18"/>
        <v>133</v>
      </c>
      <c r="AW157" s="67">
        <v>1735</v>
      </c>
    </row>
    <row r="158" spans="1:49" ht="10.15" customHeight="1" x14ac:dyDescent="0.2">
      <c r="A158" s="24">
        <v>42037</v>
      </c>
      <c r="B158" s="54">
        <f t="shared" si="13"/>
        <v>2015</v>
      </c>
      <c r="D158" s="81">
        <v>86.37</v>
      </c>
      <c r="E158" s="32">
        <v>41.96</v>
      </c>
      <c r="F158" s="34">
        <f t="shared" si="15"/>
        <v>4940.7050000000008</v>
      </c>
      <c r="G158" s="34"/>
      <c r="H158" s="34">
        <v>165</v>
      </c>
      <c r="I158" s="6">
        <v>140000</v>
      </c>
      <c r="J158" s="55">
        <v>118</v>
      </c>
      <c r="K158" s="86" t="s">
        <v>48</v>
      </c>
      <c r="L158" s="96">
        <v>57.95</v>
      </c>
      <c r="M158" s="80">
        <f t="shared" si="16"/>
        <v>2231.0750000000003</v>
      </c>
      <c r="N158" s="145"/>
      <c r="O158" s="3">
        <v>70</v>
      </c>
      <c r="S158" s="99">
        <v>57</v>
      </c>
      <c r="T158" s="4" t="s">
        <v>50</v>
      </c>
      <c r="U158" s="120">
        <v>237.12446999999995</v>
      </c>
      <c r="V158" s="120">
        <f t="shared" si="14"/>
        <v>8.3704937909999977</v>
      </c>
      <c r="W158" s="120">
        <v>218.66422000000006</v>
      </c>
      <c r="X158" s="120">
        <v>231</v>
      </c>
      <c r="Z158" s="91">
        <v>59.916539999999998</v>
      </c>
      <c r="AA158" s="91">
        <v>58.281790000000001</v>
      </c>
      <c r="AB158" s="91">
        <v>65.427999999999997</v>
      </c>
      <c r="AC158" s="91">
        <v>65.427999999999997</v>
      </c>
      <c r="AF158" s="55">
        <v>55.41</v>
      </c>
      <c r="AG158" s="138">
        <f t="shared" si="17"/>
        <v>2133.2849999999999</v>
      </c>
      <c r="AH158" s="78">
        <v>62.3</v>
      </c>
      <c r="AI158" s="84">
        <v>62.3</v>
      </c>
      <c r="AJ158" s="79">
        <v>70</v>
      </c>
      <c r="AK158" s="79">
        <v>70</v>
      </c>
      <c r="AM158" s="14">
        <v>49.6</v>
      </c>
      <c r="AN158" s="14">
        <v>53.4</v>
      </c>
      <c r="AO158" s="14">
        <v>83.6</v>
      </c>
      <c r="AP158" s="14">
        <v>43.4</v>
      </c>
      <c r="AQ158" s="109">
        <v>0</v>
      </c>
      <c r="AR158" s="115">
        <f t="shared" si="18"/>
        <v>127</v>
      </c>
      <c r="AW158" s="67">
        <v>1735</v>
      </c>
    </row>
    <row r="159" spans="1:49" ht="10.15" customHeight="1" x14ac:dyDescent="0.2">
      <c r="A159" s="24">
        <v>42038</v>
      </c>
      <c r="B159" s="54">
        <f t="shared" si="13"/>
        <v>2015</v>
      </c>
      <c r="D159" s="81">
        <v>86.37</v>
      </c>
      <c r="E159" s="32">
        <v>41.96</v>
      </c>
      <c r="F159" s="34">
        <f t="shared" si="15"/>
        <v>4940.7050000000008</v>
      </c>
      <c r="G159" s="34"/>
      <c r="H159" s="34">
        <v>163</v>
      </c>
      <c r="I159" s="6">
        <v>140000</v>
      </c>
      <c r="J159" s="55">
        <v>118</v>
      </c>
      <c r="K159" s="86" t="s">
        <v>48</v>
      </c>
      <c r="L159" s="96">
        <v>57.95</v>
      </c>
      <c r="M159" s="80">
        <f t="shared" si="16"/>
        <v>2231.0750000000003</v>
      </c>
      <c r="N159" s="145"/>
      <c r="O159" s="3">
        <v>69</v>
      </c>
      <c r="S159" s="99">
        <v>57</v>
      </c>
      <c r="T159" s="4" t="s">
        <v>50</v>
      </c>
      <c r="U159" s="120">
        <v>232.57951</v>
      </c>
      <c r="V159" s="120">
        <f t="shared" si="14"/>
        <v>8.2100567029999993</v>
      </c>
      <c r="W159" s="120">
        <v>214.05566999999999</v>
      </c>
      <c r="X159" s="120">
        <v>231</v>
      </c>
      <c r="Z159" s="91">
        <v>60.066699999999997</v>
      </c>
      <c r="AA159" s="91">
        <v>58.834440000000001</v>
      </c>
      <c r="AB159" s="91">
        <v>65.427999999999997</v>
      </c>
      <c r="AC159" s="91">
        <v>65.427999999999997</v>
      </c>
      <c r="AF159" s="55">
        <v>55.41</v>
      </c>
      <c r="AG159" s="138">
        <f t="shared" si="17"/>
        <v>2133.2849999999999</v>
      </c>
      <c r="AH159" s="78">
        <v>62.4</v>
      </c>
      <c r="AI159" s="84">
        <v>62.4</v>
      </c>
      <c r="AJ159" s="79">
        <v>70</v>
      </c>
      <c r="AK159" s="79">
        <v>70</v>
      </c>
      <c r="AM159" s="14">
        <v>50.6</v>
      </c>
      <c r="AN159" s="14">
        <v>52.7</v>
      </c>
      <c r="AO159" s="14">
        <v>82.3</v>
      </c>
      <c r="AP159" s="14">
        <v>42.9</v>
      </c>
      <c r="AQ159" s="109">
        <v>0</v>
      </c>
      <c r="AR159" s="115">
        <f t="shared" si="18"/>
        <v>125.19999999999999</v>
      </c>
      <c r="AW159" s="67">
        <v>1735</v>
      </c>
    </row>
    <row r="160" spans="1:49" ht="10.15" customHeight="1" x14ac:dyDescent="0.2">
      <c r="A160" s="24">
        <v>42039</v>
      </c>
      <c r="B160" s="54">
        <f t="shared" si="13"/>
        <v>2015</v>
      </c>
      <c r="D160" s="81">
        <v>86.37</v>
      </c>
      <c r="E160" s="32">
        <v>41.96</v>
      </c>
      <c r="F160" s="34">
        <f t="shared" si="15"/>
        <v>4940.7050000000008</v>
      </c>
      <c r="G160" s="34"/>
      <c r="H160" s="34">
        <v>164</v>
      </c>
      <c r="I160" s="6">
        <v>140000</v>
      </c>
      <c r="J160" s="6">
        <v>132</v>
      </c>
      <c r="K160" s="86" t="s">
        <v>48</v>
      </c>
      <c r="L160" s="96">
        <v>57.95</v>
      </c>
      <c r="M160" s="80">
        <f t="shared" si="16"/>
        <v>2231.0750000000003</v>
      </c>
      <c r="N160" s="145"/>
      <c r="O160" s="3">
        <v>70</v>
      </c>
      <c r="S160" s="26">
        <v>62</v>
      </c>
      <c r="U160" s="120">
        <v>236.21538999999984</v>
      </c>
      <c r="V160" s="120">
        <f t="shared" si="14"/>
        <v>8.338403266999995</v>
      </c>
      <c r="W160" s="120">
        <v>214.32383999999999</v>
      </c>
      <c r="X160" s="120">
        <v>231</v>
      </c>
      <c r="Z160" s="91">
        <v>59.078569999999999</v>
      </c>
      <c r="AA160" s="91">
        <v>59.196069999999999</v>
      </c>
      <c r="AB160" s="91">
        <v>65.427999999999997</v>
      </c>
      <c r="AC160" s="91">
        <v>65.427999999999997</v>
      </c>
      <c r="AF160" s="55">
        <v>55.41</v>
      </c>
      <c r="AG160" s="138">
        <f t="shared" si="17"/>
        <v>2133.2849999999999</v>
      </c>
      <c r="AH160" s="78">
        <v>58.9</v>
      </c>
      <c r="AI160" s="84">
        <v>58.9</v>
      </c>
      <c r="AJ160" s="79">
        <v>70</v>
      </c>
      <c r="AK160" s="79">
        <v>70</v>
      </c>
      <c r="AM160" s="14">
        <v>50.2</v>
      </c>
      <c r="AN160" s="14">
        <v>54.9</v>
      </c>
      <c r="AO160" s="14">
        <v>84.7</v>
      </c>
      <c r="AP160" s="14">
        <v>50.8</v>
      </c>
      <c r="AQ160" s="109">
        <v>0</v>
      </c>
      <c r="AR160" s="115">
        <f t="shared" si="18"/>
        <v>135.5</v>
      </c>
      <c r="AW160" s="67">
        <v>1735</v>
      </c>
    </row>
    <row r="161" spans="1:49" ht="10.15" customHeight="1" x14ac:dyDescent="0.2">
      <c r="A161" s="24">
        <v>42040</v>
      </c>
      <c r="B161" s="54">
        <f t="shared" si="13"/>
        <v>2015</v>
      </c>
      <c r="D161" s="81">
        <v>86.37</v>
      </c>
      <c r="E161" s="32">
        <v>41.96</v>
      </c>
      <c r="F161" s="34">
        <f t="shared" si="15"/>
        <v>4940.7050000000008</v>
      </c>
      <c r="G161" s="34"/>
      <c r="H161" s="34">
        <v>152</v>
      </c>
      <c r="I161" s="6">
        <v>140000</v>
      </c>
      <c r="J161" s="6">
        <v>132</v>
      </c>
      <c r="L161" s="96">
        <v>57.95</v>
      </c>
      <c r="M161" s="80">
        <f t="shared" si="16"/>
        <v>2231.0750000000003</v>
      </c>
      <c r="N161" s="145"/>
      <c r="O161" s="3">
        <v>66</v>
      </c>
      <c r="S161" s="26">
        <v>62</v>
      </c>
      <c r="U161" s="120">
        <v>235.75282999999999</v>
      </c>
      <c r="V161" s="120">
        <f t="shared" si="14"/>
        <v>8.3220748989999986</v>
      </c>
      <c r="W161" s="120">
        <v>211.52816000000001</v>
      </c>
      <c r="X161" s="120">
        <v>231</v>
      </c>
      <c r="Z161" s="91">
        <v>59.987819999999999</v>
      </c>
      <c r="AA161" s="91">
        <v>58.580970000000001</v>
      </c>
      <c r="AB161" s="91">
        <v>65.427999999999997</v>
      </c>
      <c r="AC161" s="91">
        <v>65.427999999999997</v>
      </c>
      <c r="AF161" s="55">
        <v>55.41</v>
      </c>
      <c r="AG161" s="138">
        <f t="shared" si="17"/>
        <v>2133.2849999999999</v>
      </c>
      <c r="AH161" s="78">
        <v>51.5</v>
      </c>
      <c r="AI161" s="84">
        <v>51.5</v>
      </c>
      <c r="AJ161" s="79">
        <v>70</v>
      </c>
      <c r="AK161" s="79">
        <v>70</v>
      </c>
      <c r="AM161" s="14">
        <v>52.1</v>
      </c>
      <c r="AN161" s="14">
        <v>54</v>
      </c>
      <c r="AO161" s="14">
        <v>83.8</v>
      </c>
      <c r="AP161" s="14">
        <v>54</v>
      </c>
      <c r="AQ161" s="109">
        <v>0</v>
      </c>
      <c r="AR161" s="115">
        <f t="shared" si="18"/>
        <v>137.80000000000001</v>
      </c>
      <c r="AW161" s="67">
        <v>1735</v>
      </c>
    </row>
    <row r="162" spans="1:49" ht="10.15" customHeight="1" x14ac:dyDescent="0.2">
      <c r="A162" s="24">
        <v>42041</v>
      </c>
      <c r="B162" s="54">
        <f t="shared" si="13"/>
        <v>2015</v>
      </c>
      <c r="D162" s="81">
        <v>86.37</v>
      </c>
      <c r="E162" s="32">
        <v>41.96</v>
      </c>
      <c r="F162" s="34">
        <f t="shared" si="15"/>
        <v>4940.7050000000008</v>
      </c>
      <c r="G162" s="34"/>
      <c r="H162" s="34">
        <v>154</v>
      </c>
      <c r="I162" s="6">
        <v>140000</v>
      </c>
      <c r="J162" s="6">
        <v>132</v>
      </c>
      <c r="L162" s="96">
        <v>57.95</v>
      </c>
      <c r="M162" s="80">
        <f t="shared" si="16"/>
        <v>2231.0750000000003</v>
      </c>
      <c r="N162" s="145"/>
      <c r="O162" s="3">
        <v>59</v>
      </c>
      <c r="S162" s="26">
        <v>62</v>
      </c>
      <c r="U162" s="120">
        <v>234.67542000000012</v>
      </c>
      <c r="V162" s="120">
        <f t="shared" si="14"/>
        <v>8.2840423260000051</v>
      </c>
      <c r="W162" s="120">
        <v>207.63732000000005</v>
      </c>
      <c r="X162" s="120">
        <v>231</v>
      </c>
      <c r="Z162" s="91">
        <v>59.333559999999999</v>
      </c>
      <c r="AA162" s="91">
        <v>55.596870000000003</v>
      </c>
      <c r="AB162" s="91">
        <v>65.427999999999997</v>
      </c>
      <c r="AC162" s="91">
        <v>65.427999999999997</v>
      </c>
      <c r="AF162" s="55">
        <v>55.41</v>
      </c>
      <c r="AG162" s="138">
        <f t="shared" si="17"/>
        <v>2133.2849999999999</v>
      </c>
      <c r="AH162" s="78">
        <v>57.6</v>
      </c>
      <c r="AI162" s="84">
        <v>57.6</v>
      </c>
      <c r="AJ162" s="79">
        <v>70</v>
      </c>
      <c r="AK162" s="79">
        <v>70</v>
      </c>
      <c r="AM162" s="14">
        <v>49</v>
      </c>
      <c r="AN162" s="14">
        <v>52.6</v>
      </c>
      <c r="AO162" s="14">
        <v>84.4</v>
      </c>
      <c r="AP162" s="14">
        <v>48.5</v>
      </c>
      <c r="AQ162" s="109">
        <v>0</v>
      </c>
      <c r="AR162" s="115">
        <f t="shared" si="18"/>
        <v>132.9</v>
      </c>
      <c r="AW162" s="67">
        <v>1735</v>
      </c>
    </row>
    <row r="163" spans="1:49" ht="10.15" customHeight="1" x14ac:dyDescent="0.2">
      <c r="A163" s="24">
        <v>42042</v>
      </c>
      <c r="B163" s="54">
        <f t="shared" si="13"/>
        <v>2015</v>
      </c>
      <c r="D163" s="81">
        <v>86.37</v>
      </c>
      <c r="E163" s="32">
        <v>41.96</v>
      </c>
      <c r="F163" s="34">
        <f t="shared" si="15"/>
        <v>4940.7050000000008</v>
      </c>
      <c r="G163" s="34"/>
      <c r="H163" s="34">
        <v>154</v>
      </c>
      <c r="I163" s="6">
        <v>140000</v>
      </c>
      <c r="J163" s="6">
        <v>132</v>
      </c>
      <c r="L163" s="96">
        <v>57.95</v>
      </c>
      <c r="M163" s="80">
        <f t="shared" si="16"/>
        <v>2231.0750000000003</v>
      </c>
      <c r="N163" s="145"/>
      <c r="O163" s="3">
        <v>65</v>
      </c>
      <c r="S163" s="26">
        <v>62</v>
      </c>
      <c r="U163" s="120">
        <v>240.10174999999998</v>
      </c>
      <c r="V163" s="120">
        <f t="shared" si="14"/>
        <v>8.4755917749999998</v>
      </c>
      <c r="W163" s="120">
        <v>211.63209999999995</v>
      </c>
      <c r="X163" s="120">
        <v>231</v>
      </c>
      <c r="Z163" s="91">
        <v>59.49718</v>
      </c>
      <c r="AA163" s="91">
        <v>55.715609999999998</v>
      </c>
      <c r="AB163" s="91">
        <v>65.400000000000006</v>
      </c>
      <c r="AC163" s="91">
        <v>65.400000000000006</v>
      </c>
      <c r="AF163" s="55">
        <v>55.41</v>
      </c>
      <c r="AG163" s="138">
        <f t="shared" si="17"/>
        <v>2133.2849999999999</v>
      </c>
      <c r="AH163" s="78">
        <v>53.2</v>
      </c>
      <c r="AI163" s="84">
        <v>53.2</v>
      </c>
      <c r="AJ163" s="79">
        <v>70</v>
      </c>
      <c r="AK163" s="79">
        <v>70</v>
      </c>
      <c r="AM163" s="14">
        <v>46.4</v>
      </c>
      <c r="AN163" s="14">
        <v>52.3</v>
      </c>
      <c r="AO163" s="14">
        <v>85</v>
      </c>
      <c r="AP163" s="14">
        <v>45.1</v>
      </c>
      <c r="AQ163" s="109">
        <v>0</v>
      </c>
      <c r="AR163" s="115">
        <f t="shared" si="18"/>
        <v>130.1</v>
      </c>
      <c r="AW163" s="67">
        <v>1735</v>
      </c>
    </row>
    <row r="164" spans="1:49" ht="10.15" customHeight="1" x14ac:dyDescent="0.2">
      <c r="A164" s="24">
        <v>42043</v>
      </c>
      <c r="B164" s="54">
        <f t="shared" si="13"/>
        <v>2015</v>
      </c>
      <c r="D164" s="81">
        <v>86.37</v>
      </c>
      <c r="E164" s="32">
        <v>41.96</v>
      </c>
      <c r="F164" s="34">
        <f t="shared" si="15"/>
        <v>4940.7050000000008</v>
      </c>
      <c r="G164" s="34"/>
      <c r="H164" s="34">
        <v>171</v>
      </c>
      <c r="I164" s="6">
        <v>140000</v>
      </c>
      <c r="J164" s="6">
        <v>132</v>
      </c>
      <c r="L164" s="96">
        <v>57.95</v>
      </c>
      <c r="M164" s="80">
        <f t="shared" si="16"/>
        <v>2231.0750000000003</v>
      </c>
      <c r="N164" s="145"/>
      <c r="O164" s="3">
        <v>60</v>
      </c>
      <c r="S164" s="26">
        <v>62</v>
      </c>
      <c r="U164" s="120">
        <v>236.67832999999993</v>
      </c>
      <c r="V164" s="120">
        <f t="shared" si="14"/>
        <v>8.3547450489999981</v>
      </c>
      <c r="W164" s="120">
        <v>210.22224999999997</v>
      </c>
      <c r="X164" s="120">
        <v>231</v>
      </c>
      <c r="Z164" s="91">
        <v>60.1432</v>
      </c>
      <c r="AA164" s="91">
        <v>56.433959999999999</v>
      </c>
      <c r="AB164" s="91">
        <v>65.400000000000006</v>
      </c>
      <c r="AC164" s="91">
        <v>65.400000000000006</v>
      </c>
      <c r="AF164" s="55">
        <v>55.41</v>
      </c>
      <c r="AG164" s="138">
        <f t="shared" si="17"/>
        <v>2133.2849999999999</v>
      </c>
      <c r="AH164" s="78">
        <v>49.6</v>
      </c>
      <c r="AI164" s="84">
        <v>49.6</v>
      </c>
      <c r="AJ164" s="79">
        <v>70</v>
      </c>
      <c r="AK164" s="79">
        <v>70</v>
      </c>
      <c r="AM164" s="14">
        <v>46.5</v>
      </c>
      <c r="AN164" s="14">
        <v>50.5</v>
      </c>
      <c r="AO164" s="14">
        <v>87.1</v>
      </c>
      <c r="AP164" s="14">
        <v>45.2</v>
      </c>
      <c r="AQ164" s="109">
        <v>0</v>
      </c>
      <c r="AR164" s="115">
        <f t="shared" si="18"/>
        <v>132.30000000000001</v>
      </c>
      <c r="AW164" s="67">
        <v>1735</v>
      </c>
    </row>
    <row r="165" spans="1:49" ht="10.15" customHeight="1" x14ac:dyDescent="0.2">
      <c r="A165" s="24">
        <v>42044</v>
      </c>
      <c r="B165" s="54">
        <f t="shared" si="13"/>
        <v>2015</v>
      </c>
      <c r="D165" s="81">
        <v>86.37</v>
      </c>
      <c r="E165" s="32">
        <v>41.96</v>
      </c>
      <c r="F165" s="34">
        <f t="shared" si="15"/>
        <v>4940.7050000000008</v>
      </c>
      <c r="G165" s="34"/>
      <c r="H165" s="34">
        <v>170</v>
      </c>
      <c r="I165" s="6">
        <v>140000</v>
      </c>
      <c r="J165" s="6">
        <v>132</v>
      </c>
      <c r="L165" s="96">
        <v>57.95</v>
      </c>
      <c r="M165" s="80">
        <f t="shared" si="16"/>
        <v>2231.0750000000003</v>
      </c>
      <c r="N165" s="145"/>
      <c r="O165" s="3">
        <v>57</v>
      </c>
      <c r="S165" s="26">
        <v>62</v>
      </c>
      <c r="U165" s="120">
        <v>233.47210999999993</v>
      </c>
      <c r="V165" s="120">
        <f t="shared" si="14"/>
        <v>8.2415654829999969</v>
      </c>
      <c r="W165" s="120">
        <v>206.41632000000001</v>
      </c>
      <c r="X165" s="105">
        <v>217</v>
      </c>
      <c r="Y165" s="106" t="s">
        <v>55</v>
      </c>
      <c r="Z165" s="91">
        <v>59.530200000000001</v>
      </c>
      <c r="AA165" s="91">
        <v>57.351309999999998</v>
      </c>
      <c r="AB165" s="91">
        <v>65.400000000000006</v>
      </c>
      <c r="AC165" s="91">
        <v>65.400000000000006</v>
      </c>
      <c r="AF165" s="55">
        <v>55.41</v>
      </c>
      <c r="AG165" s="138">
        <f t="shared" si="17"/>
        <v>2133.2849999999999</v>
      </c>
      <c r="AH165" s="78">
        <v>49.3</v>
      </c>
      <c r="AI165" s="84">
        <v>49.3</v>
      </c>
      <c r="AJ165" s="79">
        <v>70</v>
      </c>
      <c r="AK165" s="79">
        <v>70</v>
      </c>
      <c r="AM165" s="14">
        <v>47.4</v>
      </c>
      <c r="AN165" s="14">
        <v>50.2</v>
      </c>
      <c r="AO165" s="14">
        <v>86.5</v>
      </c>
      <c r="AP165" s="14">
        <v>45.5</v>
      </c>
      <c r="AQ165" s="109">
        <v>0</v>
      </c>
      <c r="AR165" s="115">
        <f t="shared" si="18"/>
        <v>132</v>
      </c>
      <c r="AW165" s="67">
        <v>1735</v>
      </c>
    </row>
    <row r="166" spans="1:49" ht="10.15" customHeight="1" x14ac:dyDescent="0.2">
      <c r="A166" s="24">
        <v>42045</v>
      </c>
      <c r="B166" s="54">
        <f t="shared" si="13"/>
        <v>2015</v>
      </c>
      <c r="D166" s="81">
        <v>86.37</v>
      </c>
      <c r="E166" s="32">
        <v>41.96</v>
      </c>
      <c r="F166" s="34">
        <f t="shared" si="15"/>
        <v>4940.7050000000008</v>
      </c>
      <c r="G166" s="34"/>
      <c r="H166" s="34">
        <v>175</v>
      </c>
      <c r="I166" s="6">
        <v>140000</v>
      </c>
      <c r="J166" s="6">
        <v>132</v>
      </c>
      <c r="L166" s="96">
        <v>57.95</v>
      </c>
      <c r="M166" s="80">
        <f t="shared" si="16"/>
        <v>2231.0750000000003</v>
      </c>
      <c r="N166" s="145"/>
      <c r="O166" s="3">
        <v>56</v>
      </c>
      <c r="S166" s="26">
        <v>62</v>
      </c>
      <c r="U166" s="120">
        <v>218.69301000000016</v>
      </c>
      <c r="V166" s="120">
        <f t="shared" si="14"/>
        <v>7.7198632530000051</v>
      </c>
      <c r="W166" s="120">
        <v>209.96890999999997</v>
      </c>
      <c r="X166" s="105">
        <v>217</v>
      </c>
      <c r="Y166" s="106" t="s">
        <v>55</v>
      </c>
      <c r="Z166" s="91">
        <v>58.981259999999999</v>
      </c>
      <c r="AA166" s="91">
        <v>57.063380000000002</v>
      </c>
      <c r="AB166" s="91">
        <v>65.400000000000006</v>
      </c>
      <c r="AC166" s="91">
        <v>65.400000000000006</v>
      </c>
      <c r="AF166" s="55">
        <v>55.41</v>
      </c>
      <c r="AG166" s="138">
        <f t="shared" si="17"/>
        <v>2133.2849999999999</v>
      </c>
      <c r="AH166" s="78">
        <v>48.1</v>
      </c>
      <c r="AI166" s="84">
        <v>48.1</v>
      </c>
      <c r="AJ166" s="79">
        <v>70</v>
      </c>
      <c r="AK166" s="79">
        <v>70</v>
      </c>
      <c r="AM166" s="14">
        <v>51</v>
      </c>
      <c r="AN166" s="14">
        <v>53</v>
      </c>
      <c r="AO166" s="14">
        <v>84.7</v>
      </c>
      <c r="AP166" s="14">
        <v>47.2</v>
      </c>
      <c r="AQ166" s="109">
        <v>0</v>
      </c>
      <c r="AR166" s="115">
        <f t="shared" si="18"/>
        <v>131.9</v>
      </c>
      <c r="AW166" s="67">
        <v>1735</v>
      </c>
    </row>
    <row r="167" spans="1:49" ht="10.15" customHeight="1" x14ac:dyDescent="0.2">
      <c r="A167" s="24">
        <v>42046</v>
      </c>
      <c r="B167" s="54">
        <f t="shared" si="13"/>
        <v>2015</v>
      </c>
      <c r="D167" s="81">
        <v>86.37</v>
      </c>
      <c r="E167" s="32">
        <v>41.96</v>
      </c>
      <c r="F167" s="34">
        <f t="shared" si="15"/>
        <v>4940.7050000000008</v>
      </c>
      <c r="G167" s="34"/>
      <c r="H167" s="34">
        <v>180</v>
      </c>
      <c r="I167" s="6">
        <v>140000</v>
      </c>
      <c r="J167" s="6">
        <v>132</v>
      </c>
      <c r="L167" s="96">
        <v>57.95</v>
      </c>
      <c r="M167" s="80">
        <f t="shared" si="16"/>
        <v>2231.0750000000003</v>
      </c>
      <c r="N167" s="145"/>
      <c r="O167" s="3">
        <v>55</v>
      </c>
      <c r="S167" s="26">
        <v>62</v>
      </c>
      <c r="U167" s="120">
        <v>217.74332999999999</v>
      </c>
      <c r="V167" s="120">
        <f t="shared" si="14"/>
        <v>7.6863395489999986</v>
      </c>
      <c r="W167" s="120">
        <v>211.99077</v>
      </c>
      <c r="X167" s="105">
        <v>217</v>
      </c>
      <c r="Y167" s="106" t="s">
        <v>55</v>
      </c>
      <c r="Z167" s="91">
        <v>57.47963</v>
      </c>
      <c r="AA167" s="91">
        <v>57.027889999999999</v>
      </c>
      <c r="AB167" s="91">
        <v>65.400000000000006</v>
      </c>
      <c r="AC167" s="91">
        <v>65.400000000000006</v>
      </c>
      <c r="AF167" s="55">
        <v>55.41</v>
      </c>
      <c r="AG167" s="138">
        <f t="shared" si="17"/>
        <v>2133.2849999999999</v>
      </c>
      <c r="AH167" s="78">
        <v>47.1</v>
      </c>
      <c r="AI167" s="84">
        <v>47.1</v>
      </c>
      <c r="AJ167" s="79">
        <v>70</v>
      </c>
      <c r="AK167" s="79">
        <v>70</v>
      </c>
      <c r="AM167" s="14">
        <v>51.2</v>
      </c>
      <c r="AN167" s="14">
        <v>53.5</v>
      </c>
      <c r="AO167" s="14">
        <v>86.8</v>
      </c>
      <c r="AP167" s="14">
        <v>48.4</v>
      </c>
      <c r="AQ167" s="109">
        <v>0</v>
      </c>
      <c r="AR167" s="115">
        <f t="shared" si="18"/>
        <v>135.19999999999999</v>
      </c>
      <c r="AW167" s="67">
        <v>1735</v>
      </c>
    </row>
    <row r="168" spans="1:49" ht="10.15" customHeight="1" x14ac:dyDescent="0.2">
      <c r="A168" s="24">
        <v>42047</v>
      </c>
      <c r="B168" s="54">
        <f t="shared" si="13"/>
        <v>2015</v>
      </c>
      <c r="D168" s="81">
        <v>86.37</v>
      </c>
      <c r="E168" s="32">
        <v>41.96</v>
      </c>
      <c r="F168" s="34">
        <f t="shared" si="15"/>
        <v>4940.7050000000008</v>
      </c>
      <c r="G168" s="34"/>
      <c r="H168" s="34">
        <v>159</v>
      </c>
      <c r="I168" s="6">
        <v>140000</v>
      </c>
      <c r="J168" s="6">
        <v>132</v>
      </c>
      <c r="L168" s="96">
        <v>57.95</v>
      </c>
      <c r="M168" s="80">
        <f t="shared" si="16"/>
        <v>2231.0750000000003</v>
      </c>
      <c r="N168" s="145"/>
      <c r="O168" s="3">
        <v>54</v>
      </c>
      <c r="S168" s="26">
        <v>62</v>
      </c>
      <c r="U168" s="120">
        <v>225.8384200000001</v>
      </c>
      <c r="V168" s="120">
        <f t="shared" si="14"/>
        <v>7.9720962260000032</v>
      </c>
      <c r="W168" s="120">
        <v>212.53778999999983</v>
      </c>
      <c r="X168" s="105">
        <v>217</v>
      </c>
      <c r="Y168" s="106" t="s">
        <v>55</v>
      </c>
      <c r="Z168" s="91">
        <v>56.571820000000002</v>
      </c>
      <c r="AA168" s="91">
        <v>56.471710000000002</v>
      </c>
      <c r="AB168" s="91">
        <v>65.400000000000006</v>
      </c>
      <c r="AC168" s="91">
        <v>65.400000000000006</v>
      </c>
      <c r="AF168" s="55">
        <v>55.41</v>
      </c>
      <c r="AG168" s="138">
        <f t="shared" si="17"/>
        <v>2133.2849999999999</v>
      </c>
      <c r="AH168" s="78">
        <v>54.3</v>
      </c>
      <c r="AI168" s="84">
        <v>54.3</v>
      </c>
      <c r="AJ168" s="79">
        <v>70</v>
      </c>
      <c r="AK168" s="79">
        <v>70</v>
      </c>
      <c r="AM168" s="14">
        <v>52.5</v>
      </c>
      <c r="AN168" s="14">
        <v>57.7</v>
      </c>
      <c r="AO168" s="14">
        <v>94.1</v>
      </c>
      <c r="AP168" s="14">
        <v>49.4</v>
      </c>
      <c r="AQ168" s="109">
        <v>1.5</v>
      </c>
      <c r="AR168" s="115">
        <f t="shared" si="18"/>
        <v>145</v>
      </c>
      <c r="AW168" s="67">
        <v>1735</v>
      </c>
    </row>
    <row r="169" spans="1:49" ht="10.15" customHeight="1" x14ac:dyDescent="0.2">
      <c r="A169" s="24">
        <v>42048</v>
      </c>
      <c r="B169" s="54">
        <f t="shared" si="13"/>
        <v>2015</v>
      </c>
      <c r="D169" s="81">
        <v>86.37</v>
      </c>
      <c r="E169" s="32">
        <v>41.96</v>
      </c>
      <c r="F169" s="34">
        <f t="shared" si="15"/>
        <v>4940.7050000000008</v>
      </c>
      <c r="G169" s="34"/>
      <c r="H169" s="34">
        <v>158</v>
      </c>
      <c r="I169" s="6">
        <v>140000</v>
      </c>
      <c r="J169" s="6">
        <v>132</v>
      </c>
      <c r="L169" s="96">
        <v>57.95</v>
      </c>
      <c r="M169" s="80">
        <f t="shared" si="16"/>
        <v>2231.0750000000003</v>
      </c>
      <c r="N169" s="145"/>
      <c r="O169" s="3">
        <v>61</v>
      </c>
      <c r="S169" s="26">
        <v>62</v>
      </c>
      <c r="U169" s="120">
        <v>232.91182999999992</v>
      </c>
      <c r="V169" s="120">
        <f t="shared" si="14"/>
        <v>8.2217875989999971</v>
      </c>
      <c r="W169" s="120">
        <v>207.87878000000012</v>
      </c>
      <c r="X169" s="120">
        <v>231</v>
      </c>
      <c r="Z169" s="91">
        <v>58.466749999999998</v>
      </c>
      <c r="AA169" s="91">
        <v>55.482010000000002</v>
      </c>
      <c r="AB169" s="91">
        <v>65.427999999999997</v>
      </c>
      <c r="AC169" s="91">
        <v>65.427999999999997</v>
      </c>
      <c r="AF169" s="55">
        <v>55.41</v>
      </c>
      <c r="AG169" s="138">
        <f t="shared" si="17"/>
        <v>2133.2849999999999</v>
      </c>
      <c r="AH169" s="78">
        <v>53.5</v>
      </c>
      <c r="AI169" s="84">
        <v>53.5</v>
      </c>
      <c r="AJ169" s="79">
        <v>70</v>
      </c>
      <c r="AK169" s="79">
        <v>70</v>
      </c>
      <c r="AM169" s="14">
        <v>52.4</v>
      </c>
      <c r="AN169" s="14">
        <v>55.3</v>
      </c>
      <c r="AO169" s="14">
        <v>86.8</v>
      </c>
      <c r="AP169" s="14">
        <v>49.9</v>
      </c>
      <c r="AQ169" s="109">
        <v>0.3</v>
      </c>
      <c r="AR169" s="115">
        <f t="shared" si="18"/>
        <v>137</v>
      </c>
      <c r="AW169" s="67">
        <v>1735</v>
      </c>
    </row>
    <row r="170" spans="1:49" ht="10.15" customHeight="1" x14ac:dyDescent="0.2">
      <c r="A170" s="24">
        <v>42049</v>
      </c>
      <c r="B170" s="54">
        <f t="shared" si="13"/>
        <v>2015</v>
      </c>
      <c r="D170" s="81">
        <v>86.37</v>
      </c>
      <c r="E170" s="32">
        <v>41.96</v>
      </c>
      <c r="F170" s="34">
        <f t="shared" si="15"/>
        <v>4940.7050000000008</v>
      </c>
      <c r="G170" s="34"/>
      <c r="H170" s="34">
        <v>159</v>
      </c>
      <c r="I170" s="6">
        <v>140000</v>
      </c>
      <c r="J170" s="6">
        <v>132</v>
      </c>
      <c r="L170" s="96">
        <v>57.95</v>
      </c>
      <c r="M170" s="80">
        <f t="shared" si="16"/>
        <v>2231.0750000000003</v>
      </c>
      <c r="N170" s="145"/>
      <c r="O170" s="3">
        <v>60</v>
      </c>
      <c r="S170" s="26">
        <v>62</v>
      </c>
      <c r="U170" s="120">
        <v>236.3100300000001</v>
      </c>
      <c r="V170" s="120">
        <f t="shared" si="14"/>
        <v>8.3417440590000016</v>
      </c>
      <c r="W170" s="120">
        <v>216.88199000000009</v>
      </c>
      <c r="X170" s="120">
        <v>231</v>
      </c>
      <c r="Z170" s="91">
        <v>57.47992</v>
      </c>
      <c r="AA170" s="91">
        <v>54.297069999999998</v>
      </c>
      <c r="AB170" s="91">
        <v>65.427999999999997</v>
      </c>
      <c r="AC170" s="91">
        <v>65.427999999999997</v>
      </c>
      <c r="AF170" s="55">
        <v>55.41</v>
      </c>
      <c r="AG170" s="138">
        <f t="shared" si="17"/>
        <v>2133.2849999999999</v>
      </c>
      <c r="AH170" s="78">
        <v>57.7</v>
      </c>
      <c r="AI170" s="84">
        <v>57.7</v>
      </c>
      <c r="AJ170" s="79">
        <v>70</v>
      </c>
      <c r="AK170" s="79">
        <v>70</v>
      </c>
      <c r="AM170" s="14">
        <v>52.6</v>
      </c>
      <c r="AN170" s="14">
        <v>56.9</v>
      </c>
      <c r="AO170" s="14">
        <v>85.7</v>
      </c>
      <c r="AP170" s="14">
        <v>48.6</v>
      </c>
      <c r="AQ170" s="109">
        <v>3.5</v>
      </c>
      <c r="AR170" s="115">
        <f t="shared" si="18"/>
        <v>137.80000000000001</v>
      </c>
      <c r="AW170" s="67">
        <v>1735</v>
      </c>
    </row>
    <row r="171" spans="1:49" ht="10.15" customHeight="1" x14ac:dyDescent="0.2">
      <c r="A171" s="24">
        <v>42050</v>
      </c>
      <c r="B171" s="54">
        <f t="shared" si="13"/>
        <v>2015</v>
      </c>
      <c r="D171" s="81">
        <v>86.37</v>
      </c>
      <c r="E171" s="32">
        <v>41.96</v>
      </c>
      <c r="F171" s="34">
        <f t="shared" si="15"/>
        <v>4940.7050000000008</v>
      </c>
      <c r="G171" s="34"/>
      <c r="H171" s="34">
        <v>159</v>
      </c>
      <c r="I171" s="6">
        <v>140000</v>
      </c>
      <c r="J171" s="6">
        <v>132</v>
      </c>
      <c r="L171" s="96">
        <v>57.95</v>
      </c>
      <c r="M171" s="80">
        <f t="shared" si="16"/>
        <v>2231.0750000000003</v>
      </c>
      <c r="N171" s="145"/>
      <c r="O171" s="3">
        <v>64</v>
      </c>
      <c r="S171" s="26">
        <v>62</v>
      </c>
      <c r="U171" s="120">
        <v>240.86436999999998</v>
      </c>
      <c r="V171" s="120">
        <f t="shared" si="14"/>
        <v>8.5025122609999979</v>
      </c>
      <c r="W171" s="120">
        <v>217.9575199999999</v>
      </c>
      <c r="X171" s="120">
        <v>231</v>
      </c>
      <c r="Z171" s="91">
        <v>57.8065</v>
      </c>
      <c r="AA171" s="91">
        <v>54.226039999999998</v>
      </c>
      <c r="AB171" s="91">
        <v>65.427999999999997</v>
      </c>
      <c r="AC171" s="91">
        <v>65.427999999999997</v>
      </c>
      <c r="AF171" s="55">
        <v>55.41</v>
      </c>
      <c r="AG171" s="138">
        <f t="shared" si="17"/>
        <v>2133.2849999999999</v>
      </c>
      <c r="AH171" s="78">
        <v>61.4</v>
      </c>
      <c r="AI171" s="84">
        <v>61.4</v>
      </c>
      <c r="AJ171" s="79">
        <v>70</v>
      </c>
      <c r="AK171" s="79">
        <v>70</v>
      </c>
      <c r="AM171" s="14">
        <v>52.4</v>
      </c>
      <c r="AN171" s="14">
        <v>57.3</v>
      </c>
      <c r="AO171" s="14">
        <v>87</v>
      </c>
      <c r="AP171" s="14">
        <v>49.4</v>
      </c>
      <c r="AQ171" s="109">
        <v>4.0999999999999996</v>
      </c>
      <c r="AR171" s="115">
        <f t="shared" si="18"/>
        <v>140.5</v>
      </c>
      <c r="AW171" s="67">
        <v>1735</v>
      </c>
    </row>
    <row r="172" spans="1:49" ht="10.15" customHeight="1" x14ac:dyDescent="0.2">
      <c r="A172" s="24">
        <v>42051</v>
      </c>
      <c r="B172" s="54">
        <f t="shared" si="13"/>
        <v>2015</v>
      </c>
      <c r="D172" s="81">
        <v>86.37</v>
      </c>
      <c r="E172" s="32">
        <v>41.96</v>
      </c>
      <c r="F172" s="34">
        <f t="shared" si="15"/>
        <v>4940.7050000000008</v>
      </c>
      <c r="G172" s="34"/>
      <c r="H172" s="34">
        <v>159</v>
      </c>
      <c r="I172" s="6">
        <v>140000</v>
      </c>
      <c r="J172" s="6">
        <v>132</v>
      </c>
      <c r="L172" s="96">
        <v>57.95</v>
      </c>
      <c r="M172" s="80">
        <f t="shared" si="16"/>
        <v>2231.0750000000003</v>
      </c>
      <c r="N172" s="145"/>
      <c r="O172" s="3">
        <v>67</v>
      </c>
      <c r="S172" s="26">
        <v>62</v>
      </c>
      <c r="U172" s="120">
        <v>237.84518</v>
      </c>
      <c r="V172" s="120">
        <f t="shared" si="14"/>
        <v>8.3959348540000001</v>
      </c>
      <c r="W172" s="120">
        <v>217.31613999999996</v>
      </c>
      <c r="X172" s="120">
        <v>231</v>
      </c>
      <c r="Z172" s="91">
        <v>57.616930000000004</v>
      </c>
      <c r="AA172" s="91">
        <v>54.774090000000001</v>
      </c>
      <c r="AB172" s="91">
        <v>65.427999999999997</v>
      </c>
      <c r="AC172" s="91">
        <v>65.427999999999997</v>
      </c>
      <c r="AF172" s="55">
        <v>55.41</v>
      </c>
      <c r="AG172" s="138">
        <f t="shared" si="17"/>
        <v>2133.2849999999999</v>
      </c>
      <c r="AH172" s="78">
        <v>62.6</v>
      </c>
      <c r="AI172" s="84">
        <v>62.6</v>
      </c>
      <c r="AJ172" s="79">
        <v>70</v>
      </c>
      <c r="AK172" s="79">
        <v>70</v>
      </c>
      <c r="AM172" s="14">
        <v>52.7</v>
      </c>
      <c r="AN172" s="14">
        <v>57.8</v>
      </c>
      <c r="AO172" s="14">
        <v>88</v>
      </c>
      <c r="AP172" s="14">
        <v>46.4</v>
      </c>
      <c r="AQ172" s="109">
        <v>4.5999999999999996</v>
      </c>
      <c r="AR172" s="115">
        <f t="shared" si="18"/>
        <v>139</v>
      </c>
      <c r="AW172" s="67">
        <v>1735</v>
      </c>
    </row>
    <row r="173" spans="1:49" ht="10.15" customHeight="1" x14ac:dyDescent="0.2">
      <c r="A173" s="24">
        <v>42052</v>
      </c>
      <c r="B173" s="54">
        <f t="shared" si="13"/>
        <v>2015</v>
      </c>
      <c r="D173" s="81">
        <v>86.37</v>
      </c>
      <c r="E173" s="32">
        <v>41.96</v>
      </c>
      <c r="F173" s="34">
        <f t="shared" si="15"/>
        <v>4940.7050000000008</v>
      </c>
      <c r="G173" s="34"/>
      <c r="H173" s="34">
        <v>159</v>
      </c>
      <c r="I173" s="6">
        <v>140000</v>
      </c>
      <c r="J173" s="55">
        <v>127</v>
      </c>
      <c r="K173" s="86" t="s">
        <v>62</v>
      </c>
      <c r="L173" s="96">
        <v>57.95</v>
      </c>
      <c r="M173" s="80">
        <f t="shared" si="16"/>
        <v>2231.0750000000003</v>
      </c>
      <c r="N173" s="145"/>
      <c r="O173" s="3">
        <v>69</v>
      </c>
      <c r="S173" s="26">
        <v>62</v>
      </c>
      <c r="U173" s="120">
        <v>238.29421999999997</v>
      </c>
      <c r="V173" s="120">
        <f t="shared" si="14"/>
        <v>8.4117859659999983</v>
      </c>
      <c r="W173" s="120">
        <v>218.63879999999995</v>
      </c>
      <c r="X173" s="120">
        <v>231</v>
      </c>
      <c r="Z173" s="91">
        <v>57.56418</v>
      </c>
      <c r="AA173" s="91">
        <v>53.991250000000001</v>
      </c>
      <c r="AB173" s="91">
        <v>65.427999999999997</v>
      </c>
      <c r="AC173" s="91">
        <v>65.427999999999997</v>
      </c>
      <c r="AF173" s="55">
        <v>55.41</v>
      </c>
      <c r="AG173" s="138">
        <f t="shared" si="17"/>
        <v>2133.2849999999999</v>
      </c>
      <c r="AH173" s="78">
        <v>61.8</v>
      </c>
      <c r="AI173" s="84">
        <v>61.8</v>
      </c>
      <c r="AJ173" s="79">
        <v>70</v>
      </c>
      <c r="AK173" s="79">
        <v>70</v>
      </c>
      <c r="AM173" s="14">
        <v>52.8</v>
      </c>
      <c r="AN173" s="14">
        <v>56.1</v>
      </c>
      <c r="AO173" s="14">
        <v>88.1</v>
      </c>
      <c r="AP173" s="14">
        <v>47.1</v>
      </c>
      <c r="AQ173" s="109">
        <v>3.4</v>
      </c>
      <c r="AR173" s="115">
        <f t="shared" si="18"/>
        <v>138.6</v>
      </c>
      <c r="AW173" s="67">
        <v>1735</v>
      </c>
    </row>
    <row r="174" spans="1:49" ht="10.15" customHeight="1" x14ac:dyDescent="0.2">
      <c r="A174" s="24">
        <v>42053</v>
      </c>
      <c r="B174" s="54">
        <f t="shared" si="13"/>
        <v>2015</v>
      </c>
      <c r="D174" s="81">
        <v>86.37</v>
      </c>
      <c r="E174" s="32">
        <v>41.96</v>
      </c>
      <c r="F174" s="34">
        <f t="shared" si="15"/>
        <v>4940.7050000000008</v>
      </c>
      <c r="G174" s="34"/>
      <c r="H174" s="34">
        <v>158</v>
      </c>
      <c r="I174" s="6">
        <v>140000</v>
      </c>
      <c r="J174" s="55">
        <v>127</v>
      </c>
      <c r="K174" s="86" t="s">
        <v>62</v>
      </c>
      <c r="L174" s="96">
        <v>57.95</v>
      </c>
      <c r="M174" s="80">
        <f t="shared" si="16"/>
        <v>2231.0750000000003</v>
      </c>
      <c r="N174" s="145"/>
      <c r="O174" s="3">
        <v>68</v>
      </c>
      <c r="S174" s="26">
        <v>62</v>
      </c>
      <c r="U174" s="120">
        <v>240.40016999999997</v>
      </c>
      <c r="V174" s="120">
        <f t="shared" si="14"/>
        <v>8.4861260009999988</v>
      </c>
      <c r="W174" s="120">
        <v>212.74847999999997</v>
      </c>
      <c r="X174" s="120">
        <v>231</v>
      </c>
      <c r="Z174" s="91">
        <v>56.291879999999999</v>
      </c>
      <c r="AA174" s="91">
        <v>54.046149999999997</v>
      </c>
      <c r="AB174" s="91">
        <v>65.427999999999997</v>
      </c>
      <c r="AC174" s="91">
        <v>65.427999999999997</v>
      </c>
      <c r="AE174" s="95"/>
      <c r="AF174" s="55">
        <v>55.41</v>
      </c>
      <c r="AG174" s="138">
        <f t="shared" si="17"/>
        <v>2133.2849999999999</v>
      </c>
      <c r="AH174" s="78">
        <v>63.5</v>
      </c>
      <c r="AI174" s="84">
        <v>63.5</v>
      </c>
      <c r="AJ174" s="79">
        <v>70</v>
      </c>
      <c r="AK174" s="79">
        <v>70</v>
      </c>
      <c r="AM174" s="14">
        <v>53.3</v>
      </c>
      <c r="AN174" s="14">
        <v>56.8</v>
      </c>
      <c r="AO174" s="14">
        <v>91.4</v>
      </c>
      <c r="AP174" s="14">
        <v>47.1</v>
      </c>
      <c r="AQ174" s="109">
        <v>0.1</v>
      </c>
      <c r="AR174" s="115">
        <f t="shared" si="18"/>
        <v>138.6</v>
      </c>
      <c r="AW174" s="67">
        <v>1735</v>
      </c>
    </row>
    <row r="175" spans="1:49" ht="10.15" customHeight="1" x14ac:dyDescent="0.2">
      <c r="A175" s="24">
        <v>42054</v>
      </c>
      <c r="B175" s="54">
        <f t="shared" si="13"/>
        <v>2015</v>
      </c>
      <c r="D175" s="81">
        <v>86.37</v>
      </c>
      <c r="E175" s="32">
        <v>41.96</v>
      </c>
      <c r="F175" s="34">
        <f t="shared" si="15"/>
        <v>4940.7050000000008</v>
      </c>
      <c r="G175" s="34"/>
      <c r="H175" s="34">
        <v>154</v>
      </c>
      <c r="I175" s="6">
        <v>140000</v>
      </c>
      <c r="J175" s="6">
        <v>132</v>
      </c>
      <c r="L175" s="96">
        <v>57.95</v>
      </c>
      <c r="M175" s="80">
        <f t="shared" si="16"/>
        <v>2231.0750000000003</v>
      </c>
      <c r="N175" s="145"/>
      <c r="O175" s="3">
        <v>71</v>
      </c>
      <c r="S175" s="26">
        <v>62</v>
      </c>
      <c r="U175" s="120">
        <v>242.01091000000008</v>
      </c>
      <c r="V175" s="120">
        <f t="shared" si="14"/>
        <v>8.5429851230000029</v>
      </c>
      <c r="W175" s="120">
        <v>218.42093000000003</v>
      </c>
      <c r="X175" s="120">
        <v>231</v>
      </c>
      <c r="Z175" s="91">
        <v>56.381419999999999</v>
      </c>
      <c r="AA175" s="91">
        <v>54.707389999999997</v>
      </c>
      <c r="AB175" s="91">
        <v>65.427999999999997</v>
      </c>
      <c r="AC175" s="91">
        <v>65.427999999999997</v>
      </c>
      <c r="AE175" s="95"/>
      <c r="AF175" s="55">
        <v>55.41</v>
      </c>
      <c r="AG175" s="138">
        <f t="shared" si="17"/>
        <v>2133.2849999999999</v>
      </c>
      <c r="AH175" s="78">
        <v>61</v>
      </c>
      <c r="AI175" s="84">
        <v>61</v>
      </c>
      <c r="AJ175" s="79">
        <v>70</v>
      </c>
      <c r="AK175" s="79">
        <v>70</v>
      </c>
      <c r="AM175" s="14">
        <v>52.6</v>
      </c>
      <c r="AN175" s="14">
        <v>54.8</v>
      </c>
      <c r="AO175" s="14">
        <v>97.6</v>
      </c>
      <c r="AP175" s="14">
        <v>48.2</v>
      </c>
      <c r="AQ175" s="109">
        <v>3.3</v>
      </c>
      <c r="AR175" s="115">
        <f t="shared" si="18"/>
        <v>149.10000000000002</v>
      </c>
      <c r="AW175" s="67">
        <v>1735</v>
      </c>
    </row>
    <row r="176" spans="1:49" ht="10.15" customHeight="1" x14ac:dyDescent="0.2">
      <c r="A176" s="24">
        <v>42055</v>
      </c>
      <c r="B176" s="54">
        <f t="shared" si="13"/>
        <v>2015</v>
      </c>
      <c r="D176" s="81">
        <v>86.37</v>
      </c>
      <c r="E176" s="32">
        <v>41.96</v>
      </c>
      <c r="F176" s="34">
        <f t="shared" si="15"/>
        <v>4940.7050000000008</v>
      </c>
      <c r="G176" s="34"/>
      <c r="H176" s="34">
        <v>163</v>
      </c>
      <c r="I176" s="6">
        <v>140000</v>
      </c>
      <c r="J176" s="6">
        <v>132</v>
      </c>
      <c r="L176" s="96">
        <v>57.95</v>
      </c>
      <c r="M176" s="80">
        <f t="shared" si="16"/>
        <v>2231.0750000000003</v>
      </c>
      <c r="N176" s="145"/>
      <c r="O176" s="3">
        <v>67</v>
      </c>
      <c r="S176" s="26">
        <v>62</v>
      </c>
      <c r="U176" s="120">
        <v>243.51499000000007</v>
      </c>
      <c r="V176" s="120">
        <f t="shared" si="14"/>
        <v>8.5960791470000029</v>
      </c>
      <c r="W176" s="120">
        <v>221.51252000000002</v>
      </c>
      <c r="X176" s="120">
        <v>231</v>
      </c>
      <c r="Z176" s="91">
        <v>59.800579999999997</v>
      </c>
      <c r="AA176" s="91">
        <v>55.39255</v>
      </c>
      <c r="AB176" s="91">
        <v>65.427999999999997</v>
      </c>
      <c r="AC176" s="91">
        <v>65.427999999999997</v>
      </c>
      <c r="AE176" s="95"/>
      <c r="AF176" s="55">
        <v>55.41</v>
      </c>
      <c r="AG176" s="138">
        <f t="shared" si="17"/>
        <v>2133.2849999999999</v>
      </c>
      <c r="AH176" s="78">
        <v>53.3</v>
      </c>
      <c r="AI176" s="84">
        <v>53.3</v>
      </c>
      <c r="AJ176" s="79">
        <v>70</v>
      </c>
      <c r="AK176" s="79">
        <v>70</v>
      </c>
      <c r="AM176" s="14">
        <v>52.9</v>
      </c>
      <c r="AN176" s="14">
        <v>54.9</v>
      </c>
      <c r="AO176" s="14">
        <v>99.2</v>
      </c>
      <c r="AP176" s="14">
        <v>47</v>
      </c>
      <c r="AQ176" s="109">
        <v>3</v>
      </c>
      <c r="AR176" s="115">
        <f t="shared" si="18"/>
        <v>149.19999999999999</v>
      </c>
      <c r="AW176" s="67">
        <v>1735</v>
      </c>
    </row>
    <row r="177" spans="1:49" ht="10.15" customHeight="1" x14ac:dyDescent="0.2">
      <c r="A177" s="24">
        <v>42056</v>
      </c>
      <c r="B177" s="54">
        <f t="shared" si="13"/>
        <v>2015</v>
      </c>
      <c r="D177" s="81">
        <v>86.37</v>
      </c>
      <c r="E177" s="32">
        <v>41.96</v>
      </c>
      <c r="F177" s="34">
        <f t="shared" si="15"/>
        <v>4940.7050000000008</v>
      </c>
      <c r="G177" s="34"/>
      <c r="H177" s="34">
        <v>164</v>
      </c>
      <c r="I177" s="6">
        <v>140000</v>
      </c>
      <c r="J177" s="6">
        <v>132</v>
      </c>
      <c r="L177" s="96">
        <v>57.95</v>
      </c>
      <c r="M177" s="80">
        <f t="shared" si="16"/>
        <v>2231.0750000000003</v>
      </c>
      <c r="N177" s="145"/>
      <c r="O177" s="3">
        <v>57</v>
      </c>
      <c r="S177" s="26">
        <v>62</v>
      </c>
      <c r="U177" s="120">
        <v>245.70133999999999</v>
      </c>
      <c r="V177" s="120">
        <f t="shared" si="14"/>
        <v>8.6732573019999979</v>
      </c>
      <c r="W177" s="120">
        <v>221.07205999999985</v>
      </c>
      <c r="X177" s="120">
        <v>231</v>
      </c>
      <c r="Z177" s="91">
        <v>60.254049999999999</v>
      </c>
      <c r="AA177" s="91">
        <v>56.712530000000001</v>
      </c>
      <c r="AB177" s="91">
        <v>65.427999999999997</v>
      </c>
      <c r="AC177" s="91">
        <v>65.427999999999997</v>
      </c>
      <c r="AE177" s="95"/>
      <c r="AF177" s="55">
        <v>55.41</v>
      </c>
      <c r="AG177" s="138">
        <f t="shared" si="17"/>
        <v>2133.2849999999999</v>
      </c>
      <c r="AH177" s="78">
        <v>29.1</v>
      </c>
      <c r="AI177" s="84">
        <v>29.1</v>
      </c>
      <c r="AJ177" s="79">
        <v>70</v>
      </c>
      <c r="AK177" s="79">
        <v>70</v>
      </c>
      <c r="AM177" s="14">
        <v>51.9</v>
      </c>
      <c r="AN177" s="14">
        <v>53.4</v>
      </c>
      <c r="AO177" s="14">
        <v>99.9</v>
      </c>
      <c r="AP177" s="14">
        <v>51.5</v>
      </c>
      <c r="AQ177" s="109">
        <v>2.4</v>
      </c>
      <c r="AR177" s="115">
        <f t="shared" si="18"/>
        <v>153.80000000000001</v>
      </c>
      <c r="AW177" s="67">
        <v>1735</v>
      </c>
    </row>
    <row r="178" spans="1:49" ht="10.15" customHeight="1" x14ac:dyDescent="0.2">
      <c r="A178" s="24">
        <v>42057</v>
      </c>
      <c r="B178" s="54">
        <f t="shared" si="13"/>
        <v>2015</v>
      </c>
      <c r="D178" s="81">
        <v>86.37</v>
      </c>
      <c r="E178" s="32">
        <v>41.96</v>
      </c>
      <c r="F178" s="34">
        <f t="shared" si="15"/>
        <v>4940.7050000000008</v>
      </c>
      <c r="G178" s="34"/>
      <c r="H178" s="34">
        <v>171</v>
      </c>
      <c r="I178" s="6">
        <v>140000</v>
      </c>
      <c r="J178" s="6">
        <v>132</v>
      </c>
      <c r="L178" s="96">
        <v>57.95</v>
      </c>
      <c r="M178" s="80">
        <f t="shared" si="16"/>
        <v>2231.0750000000003</v>
      </c>
      <c r="N178" s="145"/>
      <c r="O178" s="3">
        <v>32</v>
      </c>
      <c r="S178" s="26">
        <v>62</v>
      </c>
      <c r="U178" s="120">
        <v>246.02630999999994</v>
      </c>
      <c r="V178" s="120">
        <f t="shared" si="14"/>
        <v>8.6847287429999973</v>
      </c>
      <c r="W178" s="120">
        <v>215.22997999999998</v>
      </c>
      <c r="X178" s="120">
        <v>231</v>
      </c>
      <c r="Z178" s="91">
        <v>58.862110000000001</v>
      </c>
      <c r="AA178" s="91">
        <v>57.027050000000003</v>
      </c>
      <c r="AB178" s="91">
        <v>65.427999999999997</v>
      </c>
      <c r="AC178" s="91">
        <v>65.427999999999997</v>
      </c>
      <c r="AE178" s="95"/>
      <c r="AF178" s="55">
        <v>55.41</v>
      </c>
      <c r="AG178" s="138">
        <f t="shared" si="17"/>
        <v>2133.2849999999999</v>
      </c>
      <c r="AH178" s="78">
        <v>30.5</v>
      </c>
      <c r="AI178" s="84">
        <v>30.5</v>
      </c>
      <c r="AJ178" s="79">
        <v>70</v>
      </c>
      <c r="AK178" s="79">
        <v>70</v>
      </c>
      <c r="AM178" s="14">
        <v>51.9</v>
      </c>
      <c r="AN178" s="14">
        <v>53.9</v>
      </c>
      <c r="AO178" s="14">
        <v>95.6</v>
      </c>
      <c r="AP178" s="14">
        <v>51.1</v>
      </c>
      <c r="AQ178" s="109">
        <v>0</v>
      </c>
      <c r="AR178" s="115">
        <f t="shared" si="18"/>
        <v>146.69999999999999</v>
      </c>
      <c r="AW178" s="67">
        <v>1735</v>
      </c>
    </row>
    <row r="179" spans="1:49" ht="10.15" customHeight="1" x14ac:dyDescent="0.2">
      <c r="A179" s="24">
        <v>42058</v>
      </c>
      <c r="B179" s="54">
        <f t="shared" si="13"/>
        <v>2015</v>
      </c>
      <c r="D179" s="81">
        <v>86.37</v>
      </c>
      <c r="E179" s="32">
        <v>41.96</v>
      </c>
      <c r="F179" s="34">
        <f t="shared" si="15"/>
        <v>4940.7050000000008</v>
      </c>
      <c r="G179" s="34"/>
      <c r="H179" s="34">
        <v>170</v>
      </c>
      <c r="I179" s="6">
        <v>140000</v>
      </c>
      <c r="J179" s="6">
        <v>132</v>
      </c>
      <c r="L179" s="96">
        <v>57.95</v>
      </c>
      <c r="M179" s="80">
        <f t="shared" si="16"/>
        <v>2231.0750000000003</v>
      </c>
      <c r="N179" s="145"/>
      <c r="O179" s="3">
        <v>37</v>
      </c>
      <c r="S179" s="26">
        <v>62</v>
      </c>
      <c r="U179" s="120">
        <v>243.0258500000001</v>
      </c>
      <c r="V179" s="120">
        <f t="shared" si="14"/>
        <v>8.5788125050000037</v>
      </c>
      <c r="W179" s="120">
        <v>213.46219000000005</v>
      </c>
      <c r="X179" s="120">
        <v>231</v>
      </c>
      <c r="Z179" s="91">
        <v>59.768830000000001</v>
      </c>
      <c r="AA179" s="91">
        <v>57.195929999999997</v>
      </c>
      <c r="AB179" s="91">
        <v>65.427999999999997</v>
      </c>
      <c r="AC179" s="91">
        <v>65.427999999999997</v>
      </c>
      <c r="AE179" s="95"/>
      <c r="AF179" s="55">
        <v>55.41</v>
      </c>
      <c r="AG179" s="138">
        <f t="shared" si="17"/>
        <v>2133.2849999999999</v>
      </c>
      <c r="AH179" s="78">
        <v>30.3</v>
      </c>
      <c r="AI179" s="84">
        <v>30.3</v>
      </c>
      <c r="AJ179" s="79">
        <v>70</v>
      </c>
      <c r="AK179" s="79">
        <v>70</v>
      </c>
      <c r="AM179" s="14">
        <v>52</v>
      </c>
      <c r="AN179" s="14">
        <v>53.9</v>
      </c>
      <c r="AO179" s="14">
        <v>97</v>
      </c>
      <c r="AP179" s="14">
        <v>51</v>
      </c>
      <c r="AQ179" s="109">
        <v>0</v>
      </c>
      <c r="AR179" s="115">
        <f t="shared" si="18"/>
        <v>148</v>
      </c>
      <c r="AW179" s="67">
        <v>1735</v>
      </c>
    </row>
    <row r="180" spans="1:49" ht="10.15" customHeight="1" x14ac:dyDescent="0.2">
      <c r="A180" s="24">
        <v>42059</v>
      </c>
      <c r="B180" s="54">
        <f t="shared" si="13"/>
        <v>2015</v>
      </c>
      <c r="D180" s="81">
        <v>86.37</v>
      </c>
      <c r="E180" s="32">
        <v>41.96</v>
      </c>
      <c r="F180" s="34">
        <f t="shared" si="15"/>
        <v>4940.7050000000008</v>
      </c>
      <c r="G180" s="34"/>
      <c r="H180" s="34">
        <v>166</v>
      </c>
      <c r="I180" s="6">
        <v>140000</v>
      </c>
      <c r="J180" s="6">
        <v>132</v>
      </c>
      <c r="L180" s="96">
        <v>57.95</v>
      </c>
      <c r="M180" s="80">
        <f t="shared" si="16"/>
        <v>2231.0750000000003</v>
      </c>
      <c r="N180" s="145"/>
      <c r="O180" s="3">
        <v>36</v>
      </c>
      <c r="S180" s="26">
        <v>62</v>
      </c>
      <c r="U180" s="120">
        <v>240.35084000000009</v>
      </c>
      <c r="V180" s="120">
        <f t="shared" si="14"/>
        <v>8.4843846520000028</v>
      </c>
      <c r="W180" s="120">
        <v>215.4481199999999</v>
      </c>
      <c r="X180" s="120">
        <v>231</v>
      </c>
      <c r="Z180" s="91">
        <v>59.661430000000003</v>
      </c>
      <c r="AA180" s="91">
        <v>57.533189999999998</v>
      </c>
      <c r="AB180" s="91">
        <v>65.427999999999997</v>
      </c>
      <c r="AC180" s="91">
        <v>65.427999999999997</v>
      </c>
      <c r="AE180" s="95"/>
      <c r="AF180" s="55">
        <v>55.41</v>
      </c>
      <c r="AG180" s="138">
        <f t="shared" si="17"/>
        <v>2133.2849999999999</v>
      </c>
      <c r="AH180" s="78">
        <v>28.7</v>
      </c>
      <c r="AI180" s="84">
        <v>28.7</v>
      </c>
      <c r="AJ180" s="79">
        <v>70</v>
      </c>
      <c r="AK180" s="79">
        <v>70</v>
      </c>
      <c r="AM180" s="14">
        <v>52.3</v>
      </c>
      <c r="AN180" s="14">
        <v>54.2</v>
      </c>
      <c r="AO180" s="14">
        <v>95.6</v>
      </c>
      <c r="AP180" s="14">
        <v>53</v>
      </c>
      <c r="AQ180" s="109">
        <v>0</v>
      </c>
      <c r="AR180" s="115">
        <f t="shared" si="18"/>
        <v>148.6</v>
      </c>
      <c r="AW180" s="67">
        <v>1735</v>
      </c>
    </row>
    <row r="181" spans="1:49" ht="10.15" customHeight="1" x14ac:dyDescent="0.2">
      <c r="A181" s="24">
        <v>42060</v>
      </c>
      <c r="B181" s="54">
        <f t="shared" si="13"/>
        <v>2015</v>
      </c>
      <c r="D181" s="81">
        <v>86.37</v>
      </c>
      <c r="E181" s="32">
        <v>41.96</v>
      </c>
      <c r="F181" s="34">
        <f t="shared" si="15"/>
        <v>4940.7050000000008</v>
      </c>
      <c r="G181" s="34"/>
      <c r="H181" s="34">
        <v>164</v>
      </c>
      <c r="I181" s="6">
        <v>140000</v>
      </c>
      <c r="J181" s="6">
        <v>132</v>
      </c>
      <c r="L181" s="96">
        <v>57.95</v>
      </c>
      <c r="M181" s="80">
        <f t="shared" si="16"/>
        <v>2231.0750000000003</v>
      </c>
      <c r="N181" s="145"/>
      <c r="O181" s="3">
        <v>35</v>
      </c>
      <c r="S181" s="26">
        <v>62</v>
      </c>
      <c r="U181" s="120">
        <v>239.12312000000011</v>
      </c>
      <c r="V181" s="120">
        <f t="shared" si="14"/>
        <v>8.4410461360000024</v>
      </c>
      <c r="W181" s="120">
        <v>221.45199999999997</v>
      </c>
      <c r="X181" s="120">
        <v>231</v>
      </c>
      <c r="Z181" s="91">
        <v>60.689799999999998</v>
      </c>
      <c r="AA181" s="91">
        <v>56.477910000000001</v>
      </c>
      <c r="AB181" s="91">
        <v>65.427999999999997</v>
      </c>
      <c r="AC181" s="91">
        <v>65.427999999999997</v>
      </c>
      <c r="AE181" s="95"/>
      <c r="AF181" s="55">
        <v>55.41</v>
      </c>
      <c r="AG181" s="138">
        <f t="shared" si="17"/>
        <v>2133.2849999999999</v>
      </c>
      <c r="AH181" s="78">
        <v>33</v>
      </c>
      <c r="AI181" s="84">
        <v>33</v>
      </c>
      <c r="AJ181" s="79">
        <v>70</v>
      </c>
      <c r="AK181" s="79">
        <v>70</v>
      </c>
      <c r="AM181" s="14">
        <v>56.6</v>
      </c>
      <c r="AN181" s="14">
        <v>59.4</v>
      </c>
      <c r="AO181" s="14">
        <v>92.4</v>
      </c>
      <c r="AP181" s="14">
        <v>53.4</v>
      </c>
      <c r="AQ181" s="109">
        <v>0</v>
      </c>
      <c r="AR181" s="115">
        <f t="shared" si="18"/>
        <v>145.80000000000001</v>
      </c>
      <c r="AW181" s="67">
        <v>1735</v>
      </c>
    </row>
    <row r="182" spans="1:49" ht="10.15" customHeight="1" x14ac:dyDescent="0.2">
      <c r="A182" s="24">
        <v>42061</v>
      </c>
      <c r="B182" s="54">
        <f t="shared" si="13"/>
        <v>2015</v>
      </c>
      <c r="D182" s="81">
        <v>86.37</v>
      </c>
      <c r="E182" s="32">
        <v>41.96</v>
      </c>
      <c r="F182" s="34">
        <f t="shared" si="15"/>
        <v>4940.7050000000008</v>
      </c>
      <c r="G182" s="34"/>
      <c r="H182" s="34">
        <v>167</v>
      </c>
      <c r="I182" s="6">
        <v>140000</v>
      </c>
      <c r="J182" s="6">
        <v>132</v>
      </c>
      <c r="L182" s="96">
        <v>57.95</v>
      </c>
      <c r="M182" s="80">
        <f t="shared" si="16"/>
        <v>2231.0750000000003</v>
      </c>
      <c r="N182" s="145"/>
      <c r="O182" s="3">
        <v>42</v>
      </c>
      <c r="S182" s="26">
        <v>62</v>
      </c>
      <c r="U182" s="120">
        <v>244.95260000000007</v>
      </c>
      <c r="V182" s="120">
        <f t="shared" si="14"/>
        <v>8.6468267800000014</v>
      </c>
      <c r="W182" s="120">
        <v>220.24115999999992</v>
      </c>
      <c r="X182" s="120">
        <v>231</v>
      </c>
      <c r="Z182" s="91">
        <v>60.509059999999998</v>
      </c>
      <c r="AA182" s="91">
        <v>57.584800000000001</v>
      </c>
      <c r="AB182" s="91">
        <v>65.427999999999997</v>
      </c>
      <c r="AC182" s="91">
        <v>65.427999999999997</v>
      </c>
      <c r="AF182" s="55">
        <v>55.41</v>
      </c>
      <c r="AG182" s="138">
        <f t="shared" si="17"/>
        <v>2133.2849999999999</v>
      </c>
      <c r="AH182" s="78">
        <v>44.8</v>
      </c>
      <c r="AI182" s="84">
        <v>44.8</v>
      </c>
      <c r="AJ182" s="79">
        <v>70</v>
      </c>
      <c r="AK182" s="79">
        <v>70</v>
      </c>
      <c r="AM182" s="14">
        <v>57.5</v>
      </c>
      <c r="AN182" s="14">
        <v>60</v>
      </c>
      <c r="AO182" s="14">
        <v>94.5</v>
      </c>
      <c r="AP182" s="14">
        <v>53</v>
      </c>
      <c r="AQ182" s="109">
        <v>0</v>
      </c>
      <c r="AR182" s="115">
        <f t="shared" si="18"/>
        <v>147.5</v>
      </c>
      <c r="AW182" s="67">
        <v>1735</v>
      </c>
    </row>
    <row r="183" spans="1:49" ht="10.15" customHeight="1" x14ac:dyDescent="0.2">
      <c r="A183" s="24">
        <v>42062</v>
      </c>
      <c r="B183" s="54">
        <f t="shared" si="13"/>
        <v>2015</v>
      </c>
      <c r="C183" s="56"/>
      <c r="D183" s="81">
        <v>86.37</v>
      </c>
      <c r="E183" s="32">
        <v>41.96</v>
      </c>
      <c r="F183" s="34">
        <f t="shared" si="15"/>
        <v>4940.7050000000008</v>
      </c>
      <c r="G183" s="34"/>
      <c r="H183" s="34">
        <v>166</v>
      </c>
      <c r="I183" s="6">
        <v>140000</v>
      </c>
      <c r="J183" s="6">
        <v>132</v>
      </c>
      <c r="L183" s="96">
        <v>57.95</v>
      </c>
      <c r="M183" s="80">
        <f t="shared" si="16"/>
        <v>2231.0750000000003</v>
      </c>
      <c r="N183" s="145"/>
      <c r="O183" s="3">
        <v>52</v>
      </c>
      <c r="S183" s="26">
        <v>62</v>
      </c>
      <c r="U183" s="120">
        <v>241.10231999999999</v>
      </c>
      <c r="V183" s="120">
        <f t="shared" si="14"/>
        <v>8.5109118959999996</v>
      </c>
      <c r="W183" s="120">
        <v>224.05552999999989</v>
      </c>
      <c r="X183" s="120">
        <v>231</v>
      </c>
      <c r="Z183" s="91">
        <v>59.16901</v>
      </c>
      <c r="AA183" s="91">
        <v>58.636490000000002</v>
      </c>
      <c r="AB183" s="91">
        <v>65.427999999999997</v>
      </c>
      <c r="AC183" s="91">
        <v>65.427999999999997</v>
      </c>
      <c r="AF183" s="55">
        <v>55.41</v>
      </c>
      <c r="AG183" s="138">
        <f t="shared" si="17"/>
        <v>2133.2849999999999</v>
      </c>
      <c r="AH183" s="78">
        <v>35</v>
      </c>
      <c r="AI183" s="84">
        <v>35</v>
      </c>
      <c r="AJ183" s="79">
        <v>70</v>
      </c>
      <c r="AK183" s="79">
        <v>70</v>
      </c>
      <c r="AM183" s="14">
        <v>57.7</v>
      </c>
      <c r="AN183" s="14">
        <v>60.3</v>
      </c>
      <c r="AO183" s="14">
        <v>94.6</v>
      </c>
      <c r="AP183" s="14">
        <v>53.8</v>
      </c>
      <c r="AQ183" s="109">
        <v>0</v>
      </c>
      <c r="AR183" s="115">
        <f t="shared" si="18"/>
        <v>148.39999999999998</v>
      </c>
      <c r="AW183" s="67">
        <v>1735</v>
      </c>
    </row>
    <row r="184" spans="1:49" ht="10.15" customHeight="1" x14ac:dyDescent="0.2">
      <c r="A184" s="24">
        <v>42063</v>
      </c>
      <c r="B184" s="54">
        <f t="shared" si="13"/>
        <v>2015</v>
      </c>
      <c r="D184" s="81">
        <v>86.37</v>
      </c>
      <c r="E184" s="32">
        <v>41.96</v>
      </c>
      <c r="F184" s="34">
        <f t="shared" si="15"/>
        <v>4940.7050000000008</v>
      </c>
      <c r="G184" s="34"/>
      <c r="H184" s="34">
        <v>174</v>
      </c>
      <c r="I184" s="6">
        <v>140000</v>
      </c>
      <c r="J184" s="6">
        <v>132</v>
      </c>
      <c r="L184" s="96">
        <v>57.95</v>
      </c>
      <c r="M184" s="80">
        <f t="shared" si="16"/>
        <v>2231.0750000000003</v>
      </c>
      <c r="N184" s="145"/>
      <c r="O184" s="3">
        <v>38</v>
      </c>
      <c r="S184" s="26">
        <v>62</v>
      </c>
      <c r="U184" s="120">
        <v>242.29839999999999</v>
      </c>
      <c r="V184" s="120">
        <f t="shared" si="14"/>
        <v>8.5531335199999994</v>
      </c>
      <c r="W184" s="120">
        <v>225.63874999999993</v>
      </c>
      <c r="X184" s="120">
        <v>231</v>
      </c>
      <c r="Z184" s="91">
        <v>58.995469999999997</v>
      </c>
      <c r="AA184" s="91">
        <v>60.580390000000001</v>
      </c>
      <c r="AB184" s="91">
        <v>65.427999999999997</v>
      </c>
      <c r="AC184" s="91">
        <v>65.427999999999997</v>
      </c>
      <c r="AF184" s="55">
        <v>55.41</v>
      </c>
      <c r="AG184" s="138">
        <f t="shared" si="17"/>
        <v>2133.2849999999999</v>
      </c>
      <c r="AH184" s="78">
        <v>20.399999999999999</v>
      </c>
      <c r="AI184" s="84">
        <v>20.399999999999999</v>
      </c>
      <c r="AJ184" s="79">
        <v>70</v>
      </c>
      <c r="AK184" s="79">
        <v>70</v>
      </c>
      <c r="AM184" s="14">
        <v>58.8</v>
      </c>
      <c r="AN184" s="14">
        <v>61.4</v>
      </c>
      <c r="AO184" s="14">
        <v>94.6</v>
      </c>
      <c r="AP184" s="14">
        <v>52.8</v>
      </c>
      <c r="AQ184" s="109">
        <v>0</v>
      </c>
      <c r="AR184" s="115">
        <f t="shared" si="18"/>
        <v>147.39999999999998</v>
      </c>
      <c r="AW184" s="67">
        <v>1735</v>
      </c>
    </row>
    <row r="185" spans="1:49" ht="10.15" customHeight="1" x14ac:dyDescent="0.2">
      <c r="A185" s="24">
        <v>42064</v>
      </c>
      <c r="B185" s="54">
        <f t="shared" si="13"/>
        <v>2015</v>
      </c>
      <c r="C185" s="56">
        <v>42064</v>
      </c>
      <c r="D185" s="81">
        <v>84.36</v>
      </c>
      <c r="E185" s="32">
        <v>41.81</v>
      </c>
      <c r="F185" s="34">
        <f t="shared" si="15"/>
        <v>4857.5450000000001</v>
      </c>
      <c r="G185" s="34"/>
      <c r="H185" s="34">
        <v>174</v>
      </c>
      <c r="I185" s="6">
        <v>140000</v>
      </c>
      <c r="J185" s="6">
        <v>132</v>
      </c>
      <c r="L185" s="96">
        <v>57.95</v>
      </c>
      <c r="M185" s="80">
        <f t="shared" si="16"/>
        <v>2231.0750000000003</v>
      </c>
      <c r="N185" s="145"/>
      <c r="O185" s="3">
        <v>24</v>
      </c>
      <c r="S185" s="26">
        <v>62</v>
      </c>
      <c r="U185" s="120">
        <v>240.21133999999992</v>
      </c>
      <c r="V185" s="120">
        <f t="shared" si="14"/>
        <v>8.4794603019999961</v>
      </c>
      <c r="W185" s="120">
        <v>220.99122000000006</v>
      </c>
      <c r="X185" s="120">
        <v>231</v>
      </c>
      <c r="Z185" s="91">
        <v>59.148539999999997</v>
      </c>
      <c r="AA185" s="91">
        <v>59.908230000000003</v>
      </c>
      <c r="AB185" s="91">
        <v>65.346000000000004</v>
      </c>
      <c r="AC185" s="91">
        <v>65.346000000000004</v>
      </c>
      <c r="AF185" s="55">
        <v>55.41</v>
      </c>
      <c r="AG185" s="138">
        <f t="shared" si="17"/>
        <v>2133.2849999999999</v>
      </c>
      <c r="AH185" s="78">
        <v>18.5</v>
      </c>
      <c r="AI185" s="84">
        <v>18.5</v>
      </c>
      <c r="AJ185" s="79">
        <v>70</v>
      </c>
      <c r="AK185" s="79">
        <v>70</v>
      </c>
      <c r="AM185" s="14">
        <v>57.2</v>
      </c>
      <c r="AN185" s="14">
        <v>59</v>
      </c>
      <c r="AO185" s="14">
        <v>94.5</v>
      </c>
      <c r="AP185" s="14">
        <v>52.4</v>
      </c>
      <c r="AQ185" s="109">
        <v>0</v>
      </c>
      <c r="AR185" s="115">
        <f t="shared" si="18"/>
        <v>146.9</v>
      </c>
      <c r="AW185" s="67">
        <v>1735</v>
      </c>
    </row>
    <row r="186" spans="1:49" ht="10.15" customHeight="1" x14ac:dyDescent="0.2">
      <c r="A186" s="24">
        <v>42065</v>
      </c>
      <c r="B186" s="54">
        <f t="shared" si="13"/>
        <v>2015</v>
      </c>
      <c r="C186" s="56">
        <v>42064</v>
      </c>
      <c r="D186" s="81">
        <v>84.36</v>
      </c>
      <c r="E186" s="32">
        <v>41.81</v>
      </c>
      <c r="F186" s="34">
        <f t="shared" si="15"/>
        <v>4857.5450000000001</v>
      </c>
      <c r="G186" s="34"/>
      <c r="H186" s="34">
        <v>169</v>
      </c>
      <c r="I186" s="6">
        <v>140000</v>
      </c>
      <c r="J186" s="6">
        <v>132</v>
      </c>
      <c r="L186" s="96">
        <v>57.95</v>
      </c>
      <c r="M186" s="80">
        <f t="shared" si="16"/>
        <v>2231.0750000000003</v>
      </c>
      <c r="N186" s="145"/>
      <c r="O186" s="3">
        <v>25</v>
      </c>
      <c r="S186" s="26">
        <v>62</v>
      </c>
      <c r="U186" s="120">
        <v>240.35828000000006</v>
      </c>
      <c r="V186" s="120">
        <f t="shared" si="14"/>
        <v>8.4846472840000029</v>
      </c>
      <c r="W186" s="120">
        <v>219.99085999999994</v>
      </c>
      <c r="X186" s="120">
        <v>231</v>
      </c>
      <c r="Z186" s="91">
        <v>61.536940000000001</v>
      </c>
      <c r="AA186" s="91">
        <v>59.822139999999997</v>
      </c>
      <c r="AB186" s="91">
        <v>65.346000000000004</v>
      </c>
      <c r="AC186" s="91">
        <v>65.346000000000004</v>
      </c>
      <c r="AF186" s="55">
        <v>55.41</v>
      </c>
      <c r="AG186" s="138">
        <f t="shared" si="17"/>
        <v>2133.2849999999999</v>
      </c>
      <c r="AH186" s="78">
        <v>12.8</v>
      </c>
      <c r="AI186" s="84">
        <v>12.8</v>
      </c>
      <c r="AJ186" s="79">
        <v>70</v>
      </c>
      <c r="AK186" s="79">
        <v>70</v>
      </c>
      <c r="AM186" s="14">
        <v>54.6</v>
      </c>
      <c r="AN186" s="14">
        <v>58.4</v>
      </c>
      <c r="AO186" s="14">
        <v>82.7</v>
      </c>
      <c r="AP186" s="14">
        <v>51.7</v>
      </c>
      <c r="AQ186" s="109">
        <v>0</v>
      </c>
      <c r="AR186" s="115">
        <f t="shared" si="18"/>
        <v>134.4</v>
      </c>
      <c r="AW186" s="67">
        <v>1735</v>
      </c>
    </row>
    <row r="187" spans="1:49" ht="10.15" customHeight="1" x14ac:dyDescent="0.2">
      <c r="A187" s="24">
        <v>42066</v>
      </c>
      <c r="B187" s="54">
        <f t="shared" si="13"/>
        <v>2015</v>
      </c>
      <c r="D187" s="81">
        <v>84.36</v>
      </c>
      <c r="E187" s="32">
        <v>41.81</v>
      </c>
      <c r="F187" s="34">
        <f t="shared" si="15"/>
        <v>4857.5450000000001</v>
      </c>
      <c r="G187" s="34"/>
      <c r="H187" s="34">
        <v>168</v>
      </c>
      <c r="I187" s="6">
        <v>140000</v>
      </c>
      <c r="J187" s="6">
        <v>132</v>
      </c>
      <c r="L187" s="96">
        <v>57.95</v>
      </c>
      <c r="M187" s="80">
        <f t="shared" si="16"/>
        <v>2231.0750000000003</v>
      </c>
      <c r="N187" s="145"/>
      <c r="O187" s="3">
        <v>17</v>
      </c>
      <c r="S187" s="26">
        <v>62</v>
      </c>
      <c r="U187" s="120">
        <v>239.40856999999997</v>
      </c>
      <c r="V187" s="120">
        <f t="shared" si="14"/>
        <v>8.4511225209999967</v>
      </c>
      <c r="W187" s="120">
        <v>220.82621999999995</v>
      </c>
      <c r="X187" s="120">
        <v>231</v>
      </c>
      <c r="Z187" s="91">
        <v>60.282069999999997</v>
      </c>
      <c r="AA187" s="91">
        <v>57.990090000000002</v>
      </c>
      <c r="AB187" s="91">
        <v>65.346000000000004</v>
      </c>
      <c r="AC187" s="91">
        <v>65.346000000000004</v>
      </c>
      <c r="AF187" s="55">
        <v>55.41</v>
      </c>
      <c r="AG187" s="138">
        <f t="shared" si="17"/>
        <v>2133.2849999999999</v>
      </c>
      <c r="AH187" s="78">
        <v>24.4</v>
      </c>
      <c r="AI187" s="84">
        <v>24.4</v>
      </c>
      <c r="AJ187" s="79">
        <v>70</v>
      </c>
      <c r="AK187" s="79">
        <v>70</v>
      </c>
      <c r="AM187" s="14">
        <v>55.5</v>
      </c>
      <c r="AN187" s="14">
        <v>59.4</v>
      </c>
      <c r="AO187" s="14">
        <v>79.3</v>
      </c>
      <c r="AP187" s="14">
        <v>52</v>
      </c>
      <c r="AQ187" s="109">
        <v>0</v>
      </c>
      <c r="AR187" s="115">
        <f t="shared" si="18"/>
        <v>131.30000000000001</v>
      </c>
      <c r="AW187" s="67">
        <v>1735</v>
      </c>
    </row>
    <row r="188" spans="1:49" ht="10.15" customHeight="1" x14ac:dyDescent="0.2">
      <c r="A188" s="24">
        <v>42067</v>
      </c>
      <c r="B188" s="54">
        <f t="shared" si="13"/>
        <v>2015</v>
      </c>
      <c r="D188" s="81">
        <v>84.36</v>
      </c>
      <c r="E188" s="32">
        <v>41.81</v>
      </c>
      <c r="F188" s="34">
        <f t="shared" si="15"/>
        <v>4857.5450000000001</v>
      </c>
      <c r="G188" s="34"/>
      <c r="H188" s="34">
        <v>165</v>
      </c>
      <c r="I188" s="6">
        <v>140000</v>
      </c>
      <c r="J188" s="6">
        <v>132</v>
      </c>
      <c r="L188" s="96">
        <v>57.95</v>
      </c>
      <c r="M188" s="80">
        <f t="shared" si="16"/>
        <v>2231.0750000000003</v>
      </c>
      <c r="N188" s="145"/>
      <c r="O188" s="3">
        <v>32</v>
      </c>
      <c r="S188" s="26">
        <v>62</v>
      </c>
      <c r="U188" s="120">
        <v>240.14161999999985</v>
      </c>
      <c r="V188" s="120">
        <f t="shared" si="14"/>
        <v>8.4769991859999934</v>
      </c>
      <c r="W188" s="120">
        <v>221.39306999999997</v>
      </c>
      <c r="X188" s="120">
        <v>231</v>
      </c>
      <c r="Z188" s="91">
        <v>59.564610000000002</v>
      </c>
      <c r="AA188" s="91">
        <v>57.914720000000003</v>
      </c>
      <c r="AB188" s="91">
        <v>65.346000000000004</v>
      </c>
      <c r="AC188" s="91">
        <v>65.346000000000004</v>
      </c>
      <c r="AF188" s="55">
        <v>55.41</v>
      </c>
      <c r="AG188" s="138">
        <f t="shared" si="17"/>
        <v>2133.2849999999999</v>
      </c>
      <c r="AH188" s="78">
        <v>40.200000000000003</v>
      </c>
      <c r="AI188" s="84">
        <v>40.200000000000003</v>
      </c>
      <c r="AJ188" s="79">
        <v>70</v>
      </c>
      <c r="AK188" s="79">
        <v>70</v>
      </c>
      <c r="AM188" s="14">
        <v>61.2</v>
      </c>
      <c r="AN188" s="14">
        <v>63.9</v>
      </c>
      <c r="AO188" s="14">
        <v>81.8</v>
      </c>
      <c r="AP188" s="14">
        <v>52.1</v>
      </c>
      <c r="AQ188" s="109">
        <v>0</v>
      </c>
      <c r="AR188" s="115">
        <f t="shared" si="18"/>
        <v>133.9</v>
      </c>
      <c r="AW188" s="67">
        <v>1735</v>
      </c>
    </row>
    <row r="189" spans="1:49" ht="10.15" customHeight="1" x14ac:dyDescent="0.2">
      <c r="A189" s="24">
        <v>42068</v>
      </c>
      <c r="B189" s="54">
        <f t="shared" si="13"/>
        <v>2015</v>
      </c>
      <c r="D189" s="81">
        <v>84.36</v>
      </c>
      <c r="E189" s="32">
        <v>41.81</v>
      </c>
      <c r="F189" s="34">
        <f t="shared" si="15"/>
        <v>4857.5450000000001</v>
      </c>
      <c r="G189" s="34"/>
      <c r="H189" s="34">
        <v>161</v>
      </c>
      <c r="I189" s="6">
        <v>140000</v>
      </c>
      <c r="J189" s="6">
        <v>132</v>
      </c>
      <c r="L189" s="96">
        <v>57.95</v>
      </c>
      <c r="M189" s="80">
        <f t="shared" si="16"/>
        <v>2231.0750000000003</v>
      </c>
      <c r="N189" s="145"/>
      <c r="O189" s="3">
        <v>45</v>
      </c>
      <c r="S189" s="26">
        <v>62</v>
      </c>
      <c r="U189" s="120">
        <v>241.09375</v>
      </c>
      <c r="V189" s="120">
        <f t="shared" si="14"/>
        <v>8.5106093749999996</v>
      </c>
      <c r="W189" s="120">
        <v>221.69531000000003</v>
      </c>
      <c r="X189" s="120">
        <v>231</v>
      </c>
      <c r="Z189" s="91">
        <v>57.939300000000003</v>
      </c>
      <c r="AA189" s="91">
        <v>57.53575</v>
      </c>
      <c r="AB189" s="91">
        <v>65.346000000000004</v>
      </c>
      <c r="AC189" s="91">
        <v>65.346000000000004</v>
      </c>
      <c r="AF189" s="55">
        <v>55.41</v>
      </c>
      <c r="AG189" s="138">
        <f t="shared" si="17"/>
        <v>2133.2849999999999</v>
      </c>
      <c r="AH189" s="78">
        <v>40.9</v>
      </c>
      <c r="AI189" s="84">
        <v>40.9</v>
      </c>
      <c r="AJ189" s="79">
        <v>70</v>
      </c>
      <c r="AK189" s="79">
        <v>70</v>
      </c>
      <c r="AM189" s="14">
        <v>59.7</v>
      </c>
      <c r="AN189" s="14">
        <v>63.8</v>
      </c>
      <c r="AO189" s="14">
        <v>80.3</v>
      </c>
      <c r="AP189" s="14">
        <v>53.4</v>
      </c>
      <c r="AQ189" s="109">
        <v>0</v>
      </c>
      <c r="AR189" s="115">
        <f t="shared" si="18"/>
        <v>133.69999999999999</v>
      </c>
      <c r="AW189" s="67">
        <v>1735</v>
      </c>
    </row>
    <row r="190" spans="1:49" ht="10.15" customHeight="1" x14ac:dyDescent="0.2">
      <c r="A190" s="24">
        <v>42069</v>
      </c>
      <c r="B190" s="54">
        <f t="shared" ref="B190:B215" si="19">YEAR(A190)</f>
        <v>2015</v>
      </c>
      <c r="D190" s="81">
        <v>84.36</v>
      </c>
      <c r="E190" s="32">
        <v>41.81</v>
      </c>
      <c r="F190" s="34">
        <f t="shared" si="15"/>
        <v>4857.5450000000001</v>
      </c>
      <c r="G190" s="34"/>
      <c r="H190" s="34">
        <v>157</v>
      </c>
      <c r="I190" s="6">
        <v>140000</v>
      </c>
      <c r="J190" s="6">
        <v>132</v>
      </c>
      <c r="L190" s="96">
        <v>57.95</v>
      </c>
      <c r="M190" s="80">
        <f t="shared" si="16"/>
        <v>2231.0750000000003</v>
      </c>
      <c r="N190" s="145"/>
      <c r="O190" s="3">
        <v>46</v>
      </c>
      <c r="S190" s="26">
        <v>62</v>
      </c>
      <c r="U190" s="120">
        <v>241.21324999999993</v>
      </c>
      <c r="V190" s="120">
        <f t="shared" si="14"/>
        <v>8.5148277249999982</v>
      </c>
      <c r="W190" s="120">
        <v>224.64429999999999</v>
      </c>
      <c r="X190" s="120">
        <v>231</v>
      </c>
      <c r="Z190" s="91">
        <v>57.941760000000002</v>
      </c>
      <c r="AA190" s="91">
        <v>58.060569999999998</v>
      </c>
      <c r="AB190" s="91">
        <v>65.346000000000004</v>
      </c>
      <c r="AC190" s="91">
        <v>65.346000000000004</v>
      </c>
      <c r="AF190" s="55">
        <v>55.41</v>
      </c>
      <c r="AG190" s="138">
        <f t="shared" si="17"/>
        <v>2133.2849999999999</v>
      </c>
      <c r="AH190" s="78">
        <v>38.4</v>
      </c>
      <c r="AI190" s="84">
        <v>38.4</v>
      </c>
      <c r="AJ190" s="79">
        <v>70</v>
      </c>
      <c r="AK190" s="79">
        <v>70</v>
      </c>
      <c r="AM190" s="14">
        <v>58.3</v>
      </c>
      <c r="AN190" s="14">
        <v>61.9</v>
      </c>
      <c r="AO190" s="14">
        <v>77</v>
      </c>
      <c r="AP190" s="14">
        <v>52.4</v>
      </c>
      <c r="AQ190" s="109">
        <v>1.4</v>
      </c>
      <c r="AR190" s="115">
        <f t="shared" si="18"/>
        <v>130.80000000000001</v>
      </c>
      <c r="AW190" s="67">
        <v>1735</v>
      </c>
    </row>
    <row r="191" spans="1:49" ht="10.15" customHeight="1" x14ac:dyDescent="0.2">
      <c r="A191" s="24">
        <v>42070</v>
      </c>
      <c r="B191" s="54">
        <f t="shared" si="19"/>
        <v>2015</v>
      </c>
      <c r="D191" s="81">
        <v>84.36</v>
      </c>
      <c r="E191" s="32">
        <v>41.81</v>
      </c>
      <c r="F191" s="34">
        <f t="shared" si="15"/>
        <v>4857.5450000000001</v>
      </c>
      <c r="G191" s="34"/>
      <c r="H191" s="34">
        <v>160</v>
      </c>
      <c r="I191" s="6">
        <v>140000</v>
      </c>
      <c r="J191" s="6">
        <v>132</v>
      </c>
      <c r="L191" s="96">
        <v>57.95</v>
      </c>
      <c r="M191" s="80">
        <f t="shared" si="16"/>
        <v>2231.0750000000003</v>
      </c>
      <c r="N191" s="145"/>
      <c r="O191" s="3">
        <v>41</v>
      </c>
      <c r="S191" s="26">
        <v>62</v>
      </c>
      <c r="U191" s="120">
        <v>241.67841999999999</v>
      </c>
      <c r="V191" s="120">
        <f t="shared" ref="V191:V254" si="20">U191*$V$1/1000</f>
        <v>8.5312482259999989</v>
      </c>
      <c r="W191" s="120">
        <v>221.67955000000003</v>
      </c>
      <c r="X191" s="120">
        <v>231</v>
      </c>
      <c r="Z191" s="91">
        <v>57.49794</v>
      </c>
      <c r="AA191" s="91">
        <v>58.037210000000002</v>
      </c>
      <c r="AB191" s="91">
        <v>65.346000000000004</v>
      </c>
      <c r="AC191" s="91">
        <v>65.346000000000004</v>
      </c>
      <c r="AF191" s="55">
        <v>55.41</v>
      </c>
      <c r="AG191" s="138">
        <f t="shared" si="17"/>
        <v>2133.2849999999999</v>
      </c>
      <c r="AH191" s="78">
        <v>40.4</v>
      </c>
      <c r="AI191" s="84">
        <v>40.4</v>
      </c>
      <c r="AJ191" s="79">
        <v>70</v>
      </c>
      <c r="AK191" s="79">
        <v>70</v>
      </c>
      <c r="AM191" s="14">
        <v>55.6</v>
      </c>
      <c r="AN191" s="14">
        <v>58.1</v>
      </c>
      <c r="AO191" s="14">
        <v>83.3</v>
      </c>
      <c r="AP191" s="14">
        <v>52.5</v>
      </c>
      <c r="AQ191" s="109">
        <v>9.4</v>
      </c>
      <c r="AR191" s="115">
        <f t="shared" si="18"/>
        <v>145.20000000000002</v>
      </c>
      <c r="AW191" s="67">
        <v>1735</v>
      </c>
    </row>
    <row r="192" spans="1:49" ht="10.15" customHeight="1" x14ac:dyDescent="0.2">
      <c r="A192" s="24">
        <v>42071</v>
      </c>
      <c r="B192" s="54">
        <f t="shared" si="19"/>
        <v>2015</v>
      </c>
      <c r="D192" s="81">
        <v>84.36</v>
      </c>
      <c r="E192" s="32">
        <v>41.81</v>
      </c>
      <c r="F192" s="34">
        <f t="shared" si="15"/>
        <v>4857.5450000000001</v>
      </c>
      <c r="G192" s="34"/>
      <c r="H192" s="34">
        <v>153</v>
      </c>
      <c r="I192" s="6">
        <v>140000</v>
      </c>
      <c r="J192" s="6">
        <v>132</v>
      </c>
      <c r="L192" s="96">
        <v>57.95</v>
      </c>
      <c r="M192" s="80">
        <f t="shared" si="16"/>
        <v>2231.0750000000003</v>
      </c>
      <c r="N192" s="145"/>
      <c r="O192" s="3">
        <v>44</v>
      </c>
      <c r="S192" s="26">
        <v>62</v>
      </c>
      <c r="U192" s="120">
        <v>241.33384999999998</v>
      </c>
      <c r="V192" s="120">
        <f t="shared" si="20"/>
        <v>8.5190849049999979</v>
      </c>
      <c r="W192" s="120">
        <v>216.50619</v>
      </c>
      <c r="X192" s="120">
        <v>231</v>
      </c>
      <c r="Z192" s="91">
        <v>56.471519999999998</v>
      </c>
      <c r="AA192" s="91">
        <v>55.972999999999999</v>
      </c>
      <c r="AB192" s="91">
        <v>65.346000000000004</v>
      </c>
      <c r="AC192" s="91">
        <v>65.346000000000004</v>
      </c>
      <c r="AF192" s="55">
        <v>55.41</v>
      </c>
      <c r="AG192" s="138">
        <f t="shared" si="17"/>
        <v>2133.2849999999999</v>
      </c>
      <c r="AH192" s="78">
        <v>43.2</v>
      </c>
      <c r="AI192" s="84">
        <v>43.2</v>
      </c>
      <c r="AJ192" s="79">
        <v>70</v>
      </c>
      <c r="AK192" s="79">
        <v>70</v>
      </c>
      <c r="AM192" s="14">
        <v>53.9</v>
      </c>
      <c r="AN192" s="14">
        <v>56.4</v>
      </c>
      <c r="AO192" s="14">
        <v>81.3</v>
      </c>
      <c r="AP192" s="14">
        <v>51</v>
      </c>
      <c r="AQ192" s="109">
        <v>12.2</v>
      </c>
      <c r="AR192" s="115">
        <f t="shared" si="18"/>
        <v>144.5</v>
      </c>
      <c r="AW192" s="67">
        <v>1735</v>
      </c>
    </row>
    <row r="193" spans="1:49" ht="10.15" customHeight="1" x14ac:dyDescent="0.2">
      <c r="A193" s="24">
        <v>42072</v>
      </c>
      <c r="B193" s="54">
        <f t="shared" si="19"/>
        <v>2015</v>
      </c>
      <c r="D193" s="81">
        <v>84.36</v>
      </c>
      <c r="E193" s="32">
        <v>41.81</v>
      </c>
      <c r="F193" s="34">
        <f t="shared" si="15"/>
        <v>4857.5450000000001</v>
      </c>
      <c r="G193" s="34"/>
      <c r="H193" s="34">
        <v>158</v>
      </c>
      <c r="I193" s="6">
        <v>140000</v>
      </c>
      <c r="J193" s="6">
        <v>132</v>
      </c>
      <c r="L193" s="96">
        <v>57.95</v>
      </c>
      <c r="M193" s="80">
        <f t="shared" si="16"/>
        <v>2231.0750000000003</v>
      </c>
      <c r="N193" s="145"/>
      <c r="O193" s="3">
        <v>47</v>
      </c>
      <c r="S193" s="98">
        <v>61</v>
      </c>
      <c r="T193" s="83" t="s">
        <v>56</v>
      </c>
      <c r="U193" s="120">
        <v>238.26922000000008</v>
      </c>
      <c r="V193" s="120">
        <f t="shared" si="20"/>
        <v>8.4109034660000024</v>
      </c>
      <c r="W193" s="120">
        <v>217.53182000000004</v>
      </c>
      <c r="X193" s="120">
        <v>231</v>
      </c>
      <c r="Z193" s="91">
        <v>56.668219999999998</v>
      </c>
      <c r="AA193" s="91">
        <v>53.637270000000001</v>
      </c>
      <c r="AB193" s="91">
        <v>65.346000000000004</v>
      </c>
      <c r="AC193" s="91">
        <v>65.346000000000004</v>
      </c>
      <c r="AF193" s="55">
        <v>55.41</v>
      </c>
      <c r="AG193" s="138">
        <f t="shared" si="17"/>
        <v>2133.2849999999999</v>
      </c>
      <c r="AH193" s="78">
        <v>43.7</v>
      </c>
      <c r="AI193" s="84">
        <v>43.7</v>
      </c>
      <c r="AJ193" s="79">
        <v>70</v>
      </c>
      <c r="AK193" s="79">
        <v>70</v>
      </c>
      <c r="AM193" s="14">
        <v>53.6</v>
      </c>
      <c r="AN193" s="14">
        <v>55.4</v>
      </c>
      <c r="AO193" s="14">
        <v>83.6</v>
      </c>
      <c r="AP193" s="14">
        <v>50.7</v>
      </c>
      <c r="AQ193" s="109">
        <v>12.2</v>
      </c>
      <c r="AR193" s="115">
        <f t="shared" si="18"/>
        <v>146.5</v>
      </c>
      <c r="AW193" s="67">
        <v>1735</v>
      </c>
    </row>
    <row r="194" spans="1:49" ht="10.15" customHeight="1" x14ac:dyDescent="0.2">
      <c r="A194" s="24">
        <v>42073</v>
      </c>
      <c r="B194" s="54">
        <f t="shared" si="19"/>
        <v>2015</v>
      </c>
      <c r="D194" s="81">
        <v>84.36</v>
      </c>
      <c r="E194" s="32">
        <v>41.81</v>
      </c>
      <c r="F194" s="34">
        <f t="shared" si="15"/>
        <v>4857.5450000000001</v>
      </c>
      <c r="G194" s="34"/>
      <c r="H194" s="34">
        <v>158</v>
      </c>
      <c r="I194" s="6">
        <v>140000</v>
      </c>
      <c r="J194" s="6">
        <v>132</v>
      </c>
      <c r="L194" s="96">
        <v>57.95</v>
      </c>
      <c r="M194" s="80">
        <f t="shared" si="16"/>
        <v>2231.0750000000003</v>
      </c>
      <c r="N194" s="145"/>
      <c r="O194" s="3">
        <v>48</v>
      </c>
      <c r="S194" s="98">
        <v>61</v>
      </c>
      <c r="T194" s="83" t="s">
        <v>56</v>
      </c>
      <c r="U194" s="120">
        <v>232.63553999999985</v>
      </c>
      <c r="V194" s="120">
        <f t="shared" si="20"/>
        <v>8.2120345619999942</v>
      </c>
      <c r="W194" s="120">
        <v>213.25351000000003</v>
      </c>
      <c r="X194" s="120">
        <v>231</v>
      </c>
      <c r="Z194" s="100">
        <v>57.372529999999998</v>
      </c>
      <c r="AA194" s="91">
        <v>55.073349999999998</v>
      </c>
      <c r="AB194" s="91">
        <v>65.346000000000004</v>
      </c>
      <c r="AC194" s="91">
        <v>65.346000000000004</v>
      </c>
      <c r="AF194" s="55">
        <v>55.41</v>
      </c>
      <c r="AG194" s="138">
        <f t="shared" si="17"/>
        <v>2133.2849999999999</v>
      </c>
      <c r="AH194" s="78">
        <v>44.8</v>
      </c>
      <c r="AI194" s="84">
        <v>44.8</v>
      </c>
      <c r="AJ194" s="79">
        <v>70</v>
      </c>
      <c r="AK194" s="79">
        <v>70</v>
      </c>
      <c r="AM194" s="14">
        <v>53.3</v>
      </c>
      <c r="AN194" s="14">
        <v>55.7</v>
      </c>
      <c r="AO194" s="14">
        <v>83.6</v>
      </c>
      <c r="AP194" s="14">
        <v>50.1</v>
      </c>
      <c r="AQ194" s="109">
        <v>10.5</v>
      </c>
      <c r="AR194" s="115">
        <f t="shared" si="18"/>
        <v>144.19999999999999</v>
      </c>
      <c r="AW194" s="67">
        <v>1735</v>
      </c>
    </row>
    <row r="195" spans="1:49" ht="10.15" customHeight="1" x14ac:dyDescent="0.2">
      <c r="A195" s="24">
        <v>42074</v>
      </c>
      <c r="B195" s="54">
        <f t="shared" si="19"/>
        <v>2015</v>
      </c>
      <c r="D195" s="81">
        <v>84.36</v>
      </c>
      <c r="E195" s="32">
        <v>41.81</v>
      </c>
      <c r="F195" s="34">
        <f t="shared" si="15"/>
        <v>4857.5450000000001</v>
      </c>
      <c r="G195" s="34"/>
      <c r="H195" s="34">
        <v>152</v>
      </c>
      <c r="I195" s="6">
        <v>140000</v>
      </c>
      <c r="J195" s="6">
        <v>132</v>
      </c>
      <c r="L195" s="96">
        <v>57.95</v>
      </c>
      <c r="M195" s="80">
        <f t="shared" si="16"/>
        <v>2231.0750000000003</v>
      </c>
      <c r="N195" s="145"/>
      <c r="O195" s="3">
        <v>49</v>
      </c>
      <c r="S195" s="98">
        <v>61</v>
      </c>
      <c r="T195" s="83" t="s">
        <v>56</v>
      </c>
      <c r="U195" s="120">
        <v>241.00936999999999</v>
      </c>
      <c r="V195" s="120">
        <f t="shared" si="20"/>
        <v>8.5076307609999979</v>
      </c>
      <c r="W195" s="120">
        <v>211.30001999999993</v>
      </c>
      <c r="X195" s="120">
        <v>231</v>
      </c>
      <c r="Z195" s="91">
        <v>57.121769999999998</v>
      </c>
      <c r="AA195" s="91">
        <v>52.143380000000001</v>
      </c>
      <c r="AB195" s="91">
        <v>65.346000000000004</v>
      </c>
      <c r="AC195" s="91">
        <v>65.346000000000004</v>
      </c>
      <c r="AF195" s="55">
        <v>55.41</v>
      </c>
      <c r="AG195" s="138">
        <f t="shared" si="17"/>
        <v>2133.2849999999999</v>
      </c>
      <c r="AH195" s="78">
        <v>52.7</v>
      </c>
      <c r="AI195" s="84">
        <v>52.7</v>
      </c>
      <c r="AJ195" s="79">
        <v>70</v>
      </c>
      <c r="AK195" s="79">
        <v>70</v>
      </c>
      <c r="AM195" s="14">
        <v>52.7</v>
      </c>
      <c r="AN195" s="14">
        <v>57.3</v>
      </c>
      <c r="AO195" s="14">
        <v>83.2</v>
      </c>
      <c r="AP195" s="14">
        <v>48.3</v>
      </c>
      <c r="AQ195" s="109">
        <v>1.2</v>
      </c>
      <c r="AR195" s="115">
        <f t="shared" si="18"/>
        <v>132.69999999999999</v>
      </c>
      <c r="AW195" s="67">
        <v>1735</v>
      </c>
    </row>
    <row r="196" spans="1:49" ht="10.15" customHeight="1" x14ac:dyDescent="0.2">
      <c r="A196" s="24">
        <v>42075</v>
      </c>
      <c r="B196" s="54">
        <f t="shared" si="19"/>
        <v>2015</v>
      </c>
      <c r="D196" s="81">
        <v>84.36</v>
      </c>
      <c r="E196" s="32">
        <v>41.81</v>
      </c>
      <c r="F196" s="34">
        <f t="shared" si="15"/>
        <v>4857.5450000000001</v>
      </c>
      <c r="G196" s="34"/>
      <c r="H196" s="34">
        <v>147</v>
      </c>
      <c r="I196" s="6">
        <v>140000</v>
      </c>
      <c r="J196" s="6">
        <v>132</v>
      </c>
      <c r="L196" s="96">
        <v>57.95</v>
      </c>
      <c r="M196" s="80">
        <f t="shared" si="16"/>
        <v>2231.0750000000003</v>
      </c>
      <c r="N196" s="145"/>
      <c r="O196" s="3">
        <v>57</v>
      </c>
      <c r="S196" s="98">
        <v>61</v>
      </c>
      <c r="T196" s="83" t="s">
        <v>56</v>
      </c>
      <c r="U196" s="120">
        <v>242.07724999999991</v>
      </c>
      <c r="V196" s="120">
        <f t="shared" si="20"/>
        <v>8.5453269249999959</v>
      </c>
      <c r="W196" s="120">
        <v>214.23461000000003</v>
      </c>
      <c r="X196" s="120">
        <v>231</v>
      </c>
      <c r="Z196" s="91">
        <v>56.466630000000002</v>
      </c>
      <c r="AA196" s="91">
        <v>50.477969999999999</v>
      </c>
      <c r="AB196" s="91">
        <v>65.346000000000004</v>
      </c>
      <c r="AC196" s="91">
        <v>65.346000000000004</v>
      </c>
      <c r="AF196" s="55">
        <v>55.41</v>
      </c>
      <c r="AG196" s="138">
        <f t="shared" si="17"/>
        <v>2133.2849999999999</v>
      </c>
      <c r="AH196" s="78">
        <v>49</v>
      </c>
      <c r="AI196" s="84">
        <v>49</v>
      </c>
      <c r="AJ196" s="79">
        <v>70</v>
      </c>
      <c r="AK196" s="79">
        <v>70</v>
      </c>
      <c r="AM196" s="14">
        <v>53.2</v>
      </c>
      <c r="AN196" s="14">
        <v>56.4</v>
      </c>
      <c r="AO196" s="14">
        <v>82</v>
      </c>
      <c r="AP196" s="14">
        <v>47.1</v>
      </c>
      <c r="AQ196" s="109">
        <v>7.8</v>
      </c>
      <c r="AR196" s="115">
        <f t="shared" si="18"/>
        <v>136.9</v>
      </c>
      <c r="AW196" s="67">
        <v>1735</v>
      </c>
    </row>
    <row r="197" spans="1:49" ht="10.15" customHeight="1" x14ac:dyDescent="0.2">
      <c r="A197" s="24">
        <v>42076</v>
      </c>
      <c r="B197" s="54">
        <f t="shared" si="19"/>
        <v>2015</v>
      </c>
      <c r="D197" s="81">
        <v>84.36</v>
      </c>
      <c r="E197" s="32">
        <v>41.81</v>
      </c>
      <c r="F197" s="34">
        <f t="shared" ref="F197:F260" si="21">(D197+E197)*$K$1</f>
        <v>4857.5450000000001</v>
      </c>
      <c r="G197" s="34"/>
      <c r="H197" s="34">
        <v>154</v>
      </c>
      <c r="I197" s="6">
        <v>140000</v>
      </c>
      <c r="J197" s="6">
        <v>132</v>
      </c>
      <c r="L197" s="96">
        <v>57.95</v>
      </c>
      <c r="M197" s="80">
        <f t="shared" ref="M197:M260" si="22">L197*$K$1</f>
        <v>2231.0750000000003</v>
      </c>
      <c r="N197" s="145"/>
      <c r="O197" s="3">
        <v>53</v>
      </c>
      <c r="S197" s="98">
        <v>61</v>
      </c>
      <c r="T197" s="83" t="s">
        <v>56</v>
      </c>
      <c r="U197" s="120">
        <v>242.2375199999999</v>
      </c>
      <c r="V197" s="120">
        <f t="shared" si="20"/>
        <v>8.5509844559999966</v>
      </c>
      <c r="W197" s="120">
        <v>217.02900999999986</v>
      </c>
      <c r="X197" s="120">
        <v>231</v>
      </c>
      <c r="Z197" s="91">
        <v>55.237630000000003</v>
      </c>
      <c r="AA197" s="91">
        <v>51.884650000000001</v>
      </c>
      <c r="AB197" s="91">
        <v>65.346000000000004</v>
      </c>
      <c r="AC197" s="91">
        <v>65.346000000000004</v>
      </c>
      <c r="AF197" s="55">
        <v>55.41</v>
      </c>
      <c r="AG197" s="138">
        <f t="shared" ref="AG197:AG260" si="23">AF197*$K$1</f>
        <v>2133.2849999999999</v>
      </c>
      <c r="AH197" s="78">
        <v>44.9</v>
      </c>
      <c r="AI197" s="84">
        <v>44.9</v>
      </c>
      <c r="AJ197" s="79">
        <v>70</v>
      </c>
      <c r="AK197" s="79">
        <v>70</v>
      </c>
      <c r="AM197" s="14">
        <v>53.5</v>
      </c>
      <c r="AN197" s="14">
        <v>56.2</v>
      </c>
      <c r="AO197" s="14">
        <v>81.099999999999994</v>
      </c>
      <c r="AP197" s="14">
        <v>47.5</v>
      </c>
      <c r="AQ197" s="109">
        <v>12.8</v>
      </c>
      <c r="AR197" s="115">
        <f t="shared" ref="AR197:AR260" si="24">AO197+AP197+AQ197</f>
        <v>141.4</v>
      </c>
      <c r="AW197" s="67">
        <v>1735</v>
      </c>
    </row>
    <row r="198" spans="1:49" ht="10.15" customHeight="1" x14ac:dyDescent="0.2">
      <c r="A198" s="24">
        <v>42077</v>
      </c>
      <c r="B198" s="54">
        <f t="shared" si="19"/>
        <v>2015</v>
      </c>
      <c r="D198" s="81">
        <v>84.36</v>
      </c>
      <c r="E198" s="32">
        <v>41.81</v>
      </c>
      <c r="F198" s="34">
        <f t="shared" si="21"/>
        <v>4857.5450000000001</v>
      </c>
      <c r="G198" s="34"/>
      <c r="H198" s="34">
        <v>154</v>
      </c>
      <c r="I198" s="6">
        <v>140000</v>
      </c>
      <c r="J198" s="6">
        <v>132</v>
      </c>
      <c r="L198" s="96">
        <v>57.95</v>
      </c>
      <c r="M198" s="80">
        <f t="shared" si="22"/>
        <v>2231.0750000000003</v>
      </c>
      <c r="N198" s="145"/>
      <c r="O198" s="3">
        <v>48</v>
      </c>
      <c r="S198" s="98">
        <v>61</v>
      </c>
      <c r="T198" s="83" t="s">
        <v>56</v>
      </c>
      <c r="U198" s="120">
        <v>242.07657000000006</v>
      </c>
      <c r="V198" s="120">
        <f t="shared" si="20"/>
        <v>8.5453029210000029</v>
      </c>
      <c r="W198" s="120">
        <v>216.30683999999991</v>
      </c>
      <c r="X198" s="120">
        <v>231</v>
      </c>
      <c r="Z198" s="91">
        <v>54.315190000000001</v>
      </c>
      <c r="AA198" s="91">
        <v>52.261200000000002</v>
      </c>
      <c r="AB198" s="91">
        <v>65.346000000000004</v>
      </c>
      <c r="AC198" s="91">
        <v>65.346000000000004</v>
      </c>
      <c r="AF198" s="55">
        <v>55.41</v>
      </c>
      <c r="AG198" s="138">
        <f t="shared" si="23"/>
        <v>2133.2849999999999</v>
      </c>
      <c r="AH198" s="78">
        <v>39.799999999999997</v>
      </c>
      <c r="AI198" s="84">
        <v>39.799999999999997</v>
      </c>
      <c r="AJ198" s="79">
        <v>70</v>
      </c>
      <c r="AK198" s="79">
        <v>70</v>
      </c>
      <c r="AM198" s="14">
        <v>51.8</v>
      </c>
      <c r="AN198" s="14">
        <v>52.7</v>
      </c>
      <c r="AO198" s="14">
        <v>81.599999999999994</v>
      </c>
      <c r="AP198" s="14">
        <v>47.2</v>
      </c>
      <c r="AQ198" s="109">
        <v>13.6</v>
      </c>
      <c r="AR198" s="115">
        <f t="shared" si="24"/>
        <v>142.4</v>
      </c>
      <c r="AW198" s="67">
        <v>1735</v>
      </c>
    </row>
    <row r="199" spans="1:49" ht="10.15" customHeight="1" x14ac:dyDescent="0.2">
      <c r="A199" s="24">
        <v>42078</v>
      </c>
      <c r="B199" s="54">
        <f t="shared" si="19"/>
        <v>2015</v>
      </c>
      <c r="D199" s="81">
        <v>84.36</v>
      </c>
      <c r="E199" s="32">
        <v>41.81</v>
      </c>
      <c r="F199" s="34">
        <f t="shared" si="21"/>
        <v>4857.5450000000001</v>
      </c>
      <c r="G199" s="34"/>
      <c r="H199" s="34">
        <v>146</v>
      </c>
      <c r="I199" s="6">
        <v>140000</v>
      </c>
      <c r="J199" s="6">
        <v>132</v>
      </c>
      <c r="L199" s="96">
        <v>57.95</v>
      </c>
      <c r="M199" s="80">
        <f t="shared" si="22"/>
        <v>2231.0750000000003</v>
      </c>
      <c r="N199" s="145"/>
      <c r="O199" s="3">
        <v>43</v>
      </c>
      <c r="S199" s="98">
        <v>61</v>
      </c>
      <c r="T199" s="83" t="s">
        <v>56</v>
      </c>
      <c r="U199" s="120">
        <v>241.56546000000012</v>
      </c>
      <c r="V199" s="120">
        <f t="shared" si="20"/>
        <v>8.5272607380000025</v>
      </c>
      <c r="W199" s="120">
        <v>217.1902200000001</v>
      </c>
      <c r="X199" s="120">
        <v>231</v>
      </c>
      <c r="Z199" s="91">
        <v>57.25703</v>
      </c>
      <c r="AA199" s="91">
        <v>51.415579999999999</v>
      </c>
      <c r="AB199" s="91">
        <v>65.346000000000004</v>
      </c>
      <c r="AC199" s="91">
        <v>65.346000000000004</v>
      </c>
      <c r="AE199" s="95"/>
      <c r="AF199" s="55">
        <v>55.41</v>
      </c>
      <c r="AG199" s="138">
        <f t="shared" si="23"/>
        <v>2133.2849999999999</v>
      </c>
      <c r="AH199" s="78">
        <v>39.9</v>
      </c>
      <c r="AI199" s="84">
        <v>39.9</v>
      </c>
      <c r="AJ199" s="79">
        <v>70</v>
      </c>
      <c r="AK199" s="79">
        <v>70</v>
      </c>
      <c r="AM199" s="14">
        <v>53.9</v>
      </c>
      <c r="AN199" s="14">
        <v>54.8</v>
      </c>
      <c r="AO199" s="14">
        <v>79</v>
      </c>
      <c r="AP199" s="14">
        <v>45.8</v>
      </c>
      <c r="AQ199" s="109">
        <v>17.399999999999999</v>
      </c>
      <c r="AR199" s="115">
        <f t="shared" si="24"/>
        <v>142.19999999999999</v>
      </c>
      <c r="AW199" s="67">
        <v>1735</v>
      </c>
    </row>
    <row r="200" spans="1:49" ht="10.15" customHeight="1" x14ac:dyDescent="0.2">
      <c r="A200" s="24">
        <v>42079</v>
      </c>
      <c r="B200" s="54">
        <f t="shared" si="19"/>
        <v>2015</v>
      </c>
      <c r="D200" s="81">
        <v>84.36</v>
      </c>
      <c r="E200" s="32">
        <v>41.81</v>
      </c>
      <c r="F200" s="34">
        <f t="shared" si="21"/>
        <v>4857.5450000000001</v>
      </c>
      <c r="G200" s="34"/>
      <c r="H200" s="34">
        <v>152</v>
      </c>
      <c r="I200" s="6">
        <v>140000</v>
      </c>
      <c r="J200" s="6">
        <v>132</v>
      </c>
      <c r="L200" s="96">
        <v>57.95</v>
      </c>
      <c r="M200" s="80">
        <f t="shared" si="22"/>
        <v>2231.0750000000003</v>
      </c>
      <c r="N200" s="145"/>
      <c r="O200" s="3">
        <v>43</v>
      </c>
      <c r="S200" s="98">
        <v>61</v>
      </c>
      <c r="T200" s="83" t="s">
        <v>56</v>
      </c>
      <c r="U200" s="120">
        <v>221.15409000000014</v>
      </c>
      <c r="V200" s="120">
        <f t="shared" si="20"/>
        <v>7.8067393770000049</v>
      </c>
      <c r="W200" s="120">
        <v>215.87381000000005</v>
      </c>
      <c r="X200" s="105">
        <v>225</v>
      </c>
      <c r="Y200" s="106" t="s">
        <v>57</v>
      </c>
      <c r="Z200" s="91">
        <v>58.74118</v>
      </c>
      <c r="AA200" s="91">
        <v>50.928849999999997</v>
      </c>
      <c r="AB200" s="91">
        <v>65.346000000000004</v>
      </c>
      <c r="AC200" s="91">
        <v>65.346000000000004</v>
      </c>
      <c r="AE200" s="95"/>
      <c r="AF200" s="55">
        <v>55.41</v>
      </c>
      <c r="AG200" s="138">
        <f t="shared" si="23"/>
        <v>2133.2849999999999</v>
      </c>
      <c r="AH200" s="78">
        <v>40.5</v>
      </c>
      <c r="AI200" s="84">
        <v>40.5</v>
      </c>
      <c r="AJ200" s="79">
        <v>70</v>
      </c>
      <c r="AK200" s="79">
        <v>70</v>
      </c>
      <c r="AM200" s="14">
        <v>53.6</v>
      </c>
      <c r="AN200" s="14">
        <v>54.8</v>
      </c>
      <c r="AO200" s="14">
        <v>80.099999999999994</v>
      </c>
      <c r="AP200" s="14">
        <v>45.4</v>
      </c>
      <c r="AQ200" s="109">
        <v>11.4</v>
      </c>
      <c r="AR200" s="115">
        <f t="shared" si="24"/>
        <v>136.9</v>
      </c>
      <c r="AW200" s="67">
        <v>1735</v>
      </c>
    </row>
    <row r="201" spans="1:49" ht="10.15" customHeight="1" x14ac:dyDescent="0.2">
      <c r="A201" s="24">
        <v>42080</v>
      </c>
      <c r="B201" s="54">
        <f t="shared" si="19"/>
        <v>2015</v>
      </c>
      <c r="D201" s="81">
        <v>84.36</v>
      </c>
      <c r="E201" s="32">
        <v>41.81</v>
      </c>
      <c r="F201" s="34">
        <f t="shared" si="21"/>
        <v>4857.5450000000001</v>
      </c>
      <c r="G201" s="34"/>
      <c r="H201" s="34">
        <v>153</v>
      </c>
      <c r="I201" s="6">
        <v>140000</v>
      </c>
      <c r="J201" s="6">
        <v>132</v>
      </c>
      <c r="L201" s="96">
        <v>57.95</v>
      </c>
      <c r="M201" s="80">
        <f t="shared" si="22"/>
        <v>2231.0750000000003</v>
      </c>
      <c r="N201" s="145"/>
      <c r="O201" s="3">
        <v>45</v>
      </c>
      <c r="S201" s="98">
        <v>61</v>
      </c>
      <c r="T201" s="83" t="s">
        <v>56</v>
      </c>
      <c r="U201" s="120">
        <v>219.30586000000014</v>
      </c>
      <c r="V201" s="120">
        <f t="shared" si="20"/>
        <v>7.7414968580000041</v>
      </c>
      <c r="W201" s="120">
        <v>217.16191999999987</v>
      </c>
      <c r="X201" s="105">
        <v>225</v>
      </c>
      <c r="Y201" s="106" t="s">
        <v>57</v>
      </c>
      <c r="Z201" s="91">
        <v>57.695320000000002</v>
      </c>
      <c r="AA201" s="91">
        <v>52.55912</v>
      </c>
      <c r="AB201" s="91">
        <v>65.346000000000004</v>
      </c>
      <c r="AC201" s="91">
        <v>65.346000000000004</v>
      </c>
      <c r="AE201" s="95"/>
      <c r="AF201" s="55">
        <v>55.41</v>
      </c>
      <c r="AG201" s="138">
        <f t="shared" si="23"/>
        <v>2133.2849999999999</v>
      </c>
      <c r="AH201" s="78">
        <v>41.2</v>
      </c>
      <c r="AI201" s="84">
        <v>41.2</v>
      </c>
      <c r="AJ201" s="79">
        <v>70</v>
      </c>
      <c r="AK201" s="79">
        <v>70</v>
      </c>
      <c r="AM201" s="14">
        <v>52.7</v>
      </c>
      <c r="AN201" s="14">
        <v>53.6</v>
      </c>
      <c r="AO201" s="14">
        <v>79.900000000000006</v>
      </c>
      <c r="AP201" s="14">
        <v>44.9</v>
      </c>
      <c r="AQ201" s="109">
        <v>3.8</v>
      </c>
      <c r="AR201" s="115">
        <f t="shared" si="24"/>
        <v>128.60000000000002</v>
      </c>
      <c r="AW201" s="67">
        <v>1735</v>
      </c>
    </row>
    <row r="202" spans="1:49" ht="10.15" customHeight="1" x14ac:dyDescent="0.2">
      <c r="A202" s="24">
        <v>42081</v>
      </c>
      <c r="B202" s="54">
        <f t="shared" si="19"/>
        <v>2015</v>
      </c>
      <c r="D202" s="81">
        <v>84.36</v>
      </c>
      <c r="E202" s="32">
        <v>41.81</v>
      </c>
      <c r="F202" s="34">
        <f t="shared" si="21"/>
        <v>4857.5450000000001</v>
      </c>
      <c r="G202" s="34"/>
      <c r="H202" s="34">
        <v>158</v>
      </c>
      <c r="I202" s="6">
        <v>140000</v>
      </c>
      <c r="J202" s="6">
        <v>132</v>
      </c>
      <c r="L202" s="96">
        <v>57.95</v>
      </c>
      <c r="M202" s="80">
        <f t="shared" si="22"/>
        <v>2231.0750000000003</v>
      </c>
      <c r="N202" s="145"/>
      <c r="O202" s="3">
        <v>45</v>
      </c>
      <c r="S202" s="98">
        <v>61</v>
      </c>
      <c r="T202" s="83" t="s">
        <v>56</v>
      </c>
      <c r="U202" s="120">
        <v>218.0026399999999</v>
      </c>
      <c r="V202" s="120">
        <f t="shared" si="20"/>
        <v>7.6954931919999963</v>
      </c>
      <c r="W202" s="120">
        <v>218.26142000000002</v>
      </c>
      <c r="X202" s="105">
        <v>225</v>
      </c>
      <c r="Y202" s="106" t="s">
        <v>57</v>
      </c>
      <c r="Z202" s="91">
        <v>56.773719999999997</v>
      </c>
      <c r="AA202" s="91">
        <v>52.695920000000001</v>
      </c>
      <c r="AB202" s="91">
        <v>65.346000000000004</v>
      </c>
      <c r="AC202" s="91">
        <v>65.346000000000004</v>
      </c>
      <c r="AE202" s="95"/>
      <c r="AF202" s="55">
        <v>55.41</v>
      </c>
      <c r="AG202" s="138">
        <f t="shared" si="23"/>
        <v>2133.2849999999999</v>
      </c>
      <c r="AH202" s="78">
        <v>43.6</v>
      </c>
      <c r="AI202" s="84">
        <v>43.6</v>
      </c>
      <c r="AJ202" s="79">
        <v>70</v>
      </c>
      <c r="AK202" s="79">
        <v>70</v>
      </c>
      <c r="AM202" s="14">
        <v>52.2</v>
      </c>
      <c r="AN202" s="14">
        <v>52.3</v>
      </c>
      <c r="AO202" s="14">
        <v>80.599999999999994</v>
      </c>
      <c r="AP202" s="14">
        <v>45</v>
      </c>
      <c r="AQ202" s="109">
        <v>0.3</v>
      </c>
      <c r="AR202" s="115">
        <f t="shared" si="24"/>
        <v>125.89999999999999</v>
      </c>
      <c r="AW202" s="67">
        <v>1735</v>
      </c>
    </row>
    <row r="203" spans="1:49" ht="10.15" customHeight="1" x14ac:dyDescent="0.2">
      <c r="A203" s="24">
        <v>42082</v>
      </c>
      <c r="B203" s="54">
        <f t="shared" si="19"/>
        <v>2015</v>
      </c>
      <c r="D203" s="81">
        <v>84.36</v>
      </c>
      <c r="E203" s="32">
        <v>41.81</v>
      </c>
      <c r="F203" s="34">
        <f t="shared" si="21"/>
        <v>4857.5450000000001</v>
      </c>
      <c r="G203" s="34"/>
      <c r="H203" s="34">
        <v>155</v>
      </c>
      <c r="I203" s="6">
        <v>140000</v>
      </c>
      <c r="J203" s="6">
        <v>132</v>
      </c>
      <c r="L203" s="96">
        <v>57.95</v>
      </c>
      <c r="M203" s="80">
        <f t="shared" si="22"/>
        <v>2231.0750000000003</v>
      </c>
      <c r="N203" s="145"/>
      <c r="O203" s="3">
        <v>47</v>
      </c>
      <c r="S203" s="98">
        <v>61</v>
      </c>
      <c r="T203" s="83" t="s">
        <v>56</v>
      </c>
      <c r="U203" s="120">
        <v>217.80183000000005</v>
      </c>
      <c r="V203" s="120">
        <f t="shared" si="20"/>
        <v>7.6884045990000009</v>
      </c>
      <c r="W203" s="120">
        <v>214.27723000000009</v>
      </c>
      <c r="X203" s="105">
        <v>225</v>
      </c>
      <c r="Y203" s="106" t="s">
        <v>57</v>
      </c>
      <c r="Z203" s="91">
        <v>59.200429999999997</v>
      </c>
      <c r="AA203" s="91">
        <v>54.640320000000003</v>
      </c>
      <c r="AB203" s="91">
        <v>65.346000000000004</v>
      </c>
      <c r="AC203" s="91">
        <v>65.346000000000004</v>
      </c>
      <c r="AE203" s="95"/>
      <c r="AF203" s="55">
        <v>55.41</v>
      </c>
      <c r="AG203" s="138">
        <f t="shared" si="23"/>
        <v>2133.2849999999999</v>
      </c>
      <c r="AH203" s="78">
        <v>46.1</v>
      </c>
      <c r="AI203" s="84">
        <v>46.1</v>
      </c>
      <c r="AJ203" s="79">
        <v>70</v>
      </c>
      <c r="AK203" s="79">
        <v>70</v>
      </c>
      <c r="AM203" s="14">
        <v>51.4</v>
      </c>
      <c r="AN203" s="14">
        <v>51.6</v>
      </c>
      <c r="AO203" s="14">
        <v>80.5</v>
      </c>
      <c r="AP203" s="14">
        <v>46.3</v>
      </c>
      <c r="AQ203" s="109">
        <v>0</v>
      </c>
      <c r="AR203" s="115">
        <f t="shared" si="24"/>
        <v>126.8</v>
      </c>
      <c r="AW203" s="67">
        <v>1735</v>
      </c>
    </row>
    <row r="204" spans="1:49" ht="10.15" customHeight="1" x14ac:dyDescent="0.2">
      <c r="A204" s="24">
        <v>42083</v>
      </c>
      <c r="B204" s="54">
        <f t="shared" si="19"/>
        <v>2015</v>
      </c>
      <c r="D204" s="81">
        <v>84.36</v>
      </c>
      <c r="E204" s="32">
        <v>41.81</v>
      </c>
      <c r="F204" s="34">
        <f t="shared" si="21"/>
        <v>4857.5450000000001</v>
      </c>
      <c r="G204" s="34"/>
      <c r="H204" s="34">
        <v>155</v>
      </c>
      <c r="I204" s="6">
        <v>140000</v>
      </c>
      <c r="J204" s="6">
        <v>132</v>
      </c>
      <c r="L204" s="96">
        <v>57.95</v>
      </c>
      <c r="M204" s="80">
        <f t="shared" si="22"/>
        <v>2231.0750000000003</v>
      </c>
      <c r="N204" s="145"/>
      <c r="O204" s="3">
        <v>50</v>
      </c>
      <c r="S204" s="98">
        <v>61</v>
      </c>
      <c r="T204" s="83" t="s">
        <v>56</v>
      </c>
      <c r="U204" s="120">
        <v>228.44210999999999</v>
      </c>
      <c r="V204" s="120">
        <f t="shared" si="20"/>
        <v>8.064006483</v>
      </c>
      <c r="W204" s="120">
        <v>216.33132000000003</v>
      </c>
      <c r="X204" s="105">
        <v>225</v>
      </c>
      <c r="Y204" s="106" t="s">
        <v>57</v>
      </c>
      <c r="Z204" s="91">
        <v>60.004460000000002</v>
      </c>
      <c r="AA204" s="91">
        <v>56.719180000000001</v>
      </c>
      <c r="AB204" s="91">
        <v>65.346000000000004</v>
      </c>
      <c r="AC204" s="91">
        <v>65.346000000000004</v>
      </c>
      <c r="AE204" s="95"/>
      <c r="AF204" s="55">
        <v>55.41</v>
      </c>
      <c r="AG204" s="138">
        <f t="shared" si="23"/>
        <v>2133.2849999999999</v>
      </c>
      <c r="AH204" s="78">
        <v>48.1</v>
      </c>
      <c r="AI204" s="84">
        <v>48.1</v>
      </c>
      <c r="AJ204" s="79">
        <v>70</v>
      </c>
      <c r="AK204" s="79">
        <v>70</v>
      </c>
      <c r="AM204" s="14">
        <v>51.9</v>
      </c>
      <c r="AN204" s="14">
        <v>51.1</v>
      </c>
      <c r="AO204" s="14">
        <v>78.900000000000006</v>
      </c>
      <c r="AP204" s="14">
        <v>46</v>
      </c>
      <c r="AQ204" s="109">
        <v>0.8</v>
      </c>
      <c r="AR204" s="115">
        <f t="shared" si="24"/>
        <v>125.7</v>
      </c>
      <c r="AW204" s="67">
        <v>1735</v>
      </c>
    </row>
    <row r="205" spans="1:49" ht="10.15" customHeight="1" x14ac:dyDescent="0.2">
      <c r="A205" s="24">
        <v>42084</v>
      </c>
      <c r="B205" s="54">
        <f t="shared" si="19"/>
        <v>2015</v>
      </c>
      <c r="D205" s="81">
        <v>84.36</v>
      </c>
      <c r="E205" s="32">
        <v>41.81</v>
      </c>
      <c r="F205" s="34">
        <f t="shared" si="21"/>
        <v>4857.5450000000001</v>
      </c>
      <c r="G205" s="34"/>
      <c r="H205" s="34">
        <v>156</v>
      </c>
      <c r="I205" s="6">
        <v>140000</v>
      </c>
      <c r="J205" s="6">
        <v>132</v>
      </c>
      <c r="L205" s="96">
        <v>57.95</v>
      </c>
      <c r="M205" s="80">
        <f t="shared" si="22"/>
        <v>2231.0750000000003</v>
      </c>
      <c r="N205" s="145"/>
      <c r="O205" s="3">
        <v>52</v>
      </c>
      <c r="S205" s="98">
        <v>61</v>
      </c>
      <c r="T205" s="83" t="s">
        <v>56</v>
      </c>
      <c r="U205" s="120">
        <v>236.39817999999997</v>
      </c>
      <c r="V205" s="120">
        <f t="shared" si="20"/>
        <v>8.3448557539999975</v>
      </c>
      <c r="W205" s="120">
        <v>218.87252999999993</v>
      </c>
      <c r="X205" s="120">
        <v>231</v>
      </c>
      <c r="Z205" s="91">
        <v>59.663119999999999</v>
      </c>
      <c r="AA205" s="91">
        <v>56.566470000000002</v>
      </c>
      <c r="AB205" s="91">
        <v>65.346000000000004</v>
      </c>
      <c r="AC205" s="91">
        <v>65.346000000000004</v>
      </c>
      <c r="AE205" s="95"/>
      <c r="AF205" s="55">
        <v>55.41</v>
      </c>
      <c r="AG205" s="138">
        <f t="shared" si="23"/>
        <v>2133.2849999999999</v>
      </c>
      <c r="AH205" s="78">
        <v>40.1</v>
      </c>
      <c r="AI205" s="84">
        <v>40.1</v>
      </c>
      <c r="AJ205" s="79">
        <v>70</v>
      </c>
      <c r="AK205" s="79">
        <v>70</v>
      </c>
      <c r="AM205" s="14">
        <v>52.111929564254801</v>
      </c>
      <c r="AN205" s="14">
        <v>51.664702603871405</v>
      </c>
      <c r="AO205" s="14">
        <v>79.978107361826901</v>
      </c>
      <c r="AP205" s="14">
        <v>45.409672857006996</v>
      </c>
      <c r="AQ205" s="109">
        <v>4</v>
      </c>
      <c r="AR205" s="115">
        <f t="shared" si="24"/>
        <v>129.38778021883388</v>
      </c>
      <c r="AW205" s="67">
        <v>1735</v>
      </c>
    </row>
    <row r="206" spans="1:49" ht="10.15" customHeight="1" x14ac:dyDescent="0.2">
      <c r="A206" s="24">
        <v>42085</v>
      </c>
      <c r="B206" s="54">
        <f t="shared" si="19"/>
        <v>2015</v>
      </c>
      <c r="D206" s="81">
        <v>84.36</v>
      </c>
      <c r="E206" s="32">
        <v>41.81</v>
      </c>
      <c r="F206" s="34">
        <f t="shared" si="21"/>
        <v>4857.5450000000001</v>
      </c>
      <c r="G206" s="34"/>
      <c r="H206" s="34">
        <v>151</v>
      </c>
      <c r="I206" s="6">
        <v>140000</v>
      </c>
      <c r="J206" s="6">
        <v>132</v>
      </c>
      <c r="L206" s="96">
        <v>57.95</v>
      </c>
      <c r="M206" s="80">
        <f t="shared" si="22"/>
        <v>2231.0750000000003</v>
      </c>
      <c r="N206" s="145"/>
      <c r="O206" s="3">
        <v>44</v>
      </c>
      <c r="S206" s="98">
        <v>61</v>
      </c>
      <c r="T206" s="83" t="s">
        <v>56</v>
      </c>
      <c r="U206" s="120">
        <v>238.57990000000007</v>
      </c>
      <c r="V206" s="120">
        <f t="shared" si="20"/>
        <v>8.4218704700000018</v>
      </c>
      <c r="W206" s="120">
        <v>222.21529000000001</v>
      </c>
      <c r="X206" s="120">
        <v>231</v>
      </c>
      <c r="Z206" s="91">
        <v>59.542369999999998</v>
      </c>
      <c r="AA206" s="91">
        <v>56.11289</v>
      </c>
      <c r="AB206" s="91">
        <v>65.3</v>
      </c>
      <c r="AC206" s="91">
        <v>65.3</v>
      </c>
      <c r="AF206" s="55">
        <v>55.41</v>
      </c>
      <c r="AG206" s="138">
        <f t="shared" si="23"/>
        <v>2133.2849999999999</v>
      </c>
      <c r="AH206" s="78">
        <v>45.4</v>
      </c>
      <c r="AI206" s="84">
        <v>45.4</v>
      </c>
      <c r="AJ206" s="79">
        <v>70</v>
      </c>
      <c r="AK206" s="79">
        <v>70</v>
      </c>
      <c r="AM206" s="14">
        <v>47.833612423233902</v>
      </c>
      <c r="AN206" s="14">
        <v>47.409525024157702</v>
      </c>
      <c r="AO206" s="14">
        <v>81.442345901710695</v>
      </c>
      <c r="AP206" s="14">
        <v>46.077081527293601</v>
      </c>
      <c r="AQ206" s="109">
        <v>7.1</v>
      </c>
      <c r="AR206" s="115">
        <f t="shared" si="24"/>
        <v>134.6194274290043</v>
      </c>
      <c r="AW206" s="67">
        <v>1735</v>
      </c>
    </row>
    <row r="207" spans="1:49" ht="10.15" customHeight="1" x14ac:dyDescent="0.2">
      <c r="A207" s="24">
        <v>42086</v>
      </c>
      <c r="B207" s="54">
        <f t="shared" si="19"/>
        <v>2015</v>
      </c>
      <c r="D207" s="81">
        <v>84.36</v>
      </c>
      <c r="E207" s="32">
        <v>41.81</v>
      </c>
      <c r="F207" s="34">
        <f t="shared" si="21"/>
        <v>4857.5450000000001</v>
      </c>
      <c r="G207" s="34"/>
      <c r="H207" s="34">
        <v>155</v>
      </c>
      <c r="I207" s="6">
        <v>140000</v>
      </c>
      <c r="J207" s="55">
        <v>126</v>
      </c>
      <c r="K207" s="86" t="s">
        <v>58</v>
      </c>
      <c r="L207" s="96">
        <v>57.95</v>
      </c>
      <c r="M207" s="80">
        <f t="shared" si="22"/>
        <v>2231.0750000000003</v>
      </c>
      <c r="N207" s="145"/>
      <c r="O207" s="3">
        <v>48</v>
      </c>
      <c r="S207" s="98">
        <v>61</v>
      </c>
      <c r="T207" s="83" t="s">
        <v>56</v>
      </c>
      <c r="U207" s="120">
        <v>216.91564999999997</v>
      </c>
      <c r="V207" s="120">
        <f t="shared" si="20"/>
        <v>7.6571224449999979</v>
      </c>
      <c r="W207" s="120">
        <v>223.60778000000002</v>
      </c>
      <c r="X207" s="105">
        <v>225</v>
      </c>
      <c r="Y207" s="106" t="s">
        <v>87</v>
      </c>
      <c r="Z207" s="91">
        <v>58.470210000000002</v>
      </c>
      <c r="AA207" s="91">
        <v>56.63449</v>
      </c>
      <c r="AB207" s="91">
        <v>65.3</v>
      </c>
      <c r="AC207" s="91">
        <v>65.3</v>
      </c>
      <c r="AF207" s="55">
        <v>55.41</v>
      </c>
      <c r="AG207" s="138">
        <f t="shared" si="23"/>
        <v>2133.2849999999999</v>
      </c>
      <c r="AH207" s="78">
        <v>45.6</v>
      </c>
      <c r="AI207" s="84">
        <v>45.6</v>
      </c>
      <c r="AJ207" s="79">
        <v>70</v>
      </c>
      <c r="AK207" s="79">
        <v>70</v>
      </c>
      <c r="AM207" s="14">
        <v>45.916132417623601</v>
      </c>
      <c r="AN207" s="14">
        <v>44.778472377081201</v>
      </c>
      <c r="AO207" s="14">
        <v>81.6084320248399</v>
      </c>
      <c r="AP207" s="14">
        <v>46.831368473691505</v>
      </c>
      <c r="AQ207" s="109">
        <v>4.3</v>
      </c>
      <c r="AR207" s="115">
        <f t="shared" si="24"/>
        <v>132.73980049853142</v>
      </c>
      <c r="AW207" s="67">
        <v>1735</v>
      </c>
    </row>
    <row r="208" spans="1:49" ht="10.15" customHeight="1" x14ac:dyDescent="0.2">
      <c r="A208" s="24">
        <v>42087</v>
      </c>
      <c r="B208" s="54">
        <f t="shared" si="19"/>
        <v>2015</v>
      </c>
      <c r="D208" s="81">
        <v>84.36</v>
      </c>
      <c r="E208" s="32">
        <v>41.81</v>
      </c>
      <c r="F208" s="34">
        <f t="shared" si="21"/>
        <v>4857.5450000000001</v>
      </c>
      <c r="G208" s="34"/>
      <c r="H208" s="34">
        <v>156</v>
      </c>
      <c r="I208" s="6">
        <v>140000</v>
      </c>
      <c r="J208" s="55">
        <v>126</v>
      </c>
      <c r="K208" s="86" t="s">
        <v>58</v>
      </c>
      <c r="L208" s="96">
        <v>57.95</v>
      </c>
      <c r="M208" s="80">
        <f t="shared" si="22"/>
        <v>2231.0750000000003</v>
      </c>
      <c r="N208" s="145"/>
      <c r="O208" s="3">
        <v>51</v>
      </c>
      <c r="S208" s="98">
        <v>61</v>
      </c>
      <c r="T208" s="83" t="s">
        <v>56</v>
      </c>
      <c r="U208" s="120">
        <v>214.41643000000002</v>
      </c>
      <c r="V208" s="120">
        <f t="shared" si="20"/>
        <v>7.5688999790000002</v>
      </c>
      <c r="W208" s="120">
        <v>202.42819000000009</v>
      </c>
      <c r="X208" s="105">
        <v>225</v>
      </c>
      <c r="Y208" s="106" t="s">
        <v>87</v>
      </c>
      <c r="Z208" s="91">
        <v>59.720610000000001</v>
      </c>
      <c r="AA208" s="91">
        <v>56.036650000000002</v>
      </c>
      <c r="AB208" s="91">
        <v>65.3</v>
      </c>
      <c r="AC208" s="91">
        <v>65.3</v>
      </c>
      <c r="AF208" s="55">
        <v>55.41</v>
      </c>
      <c r="AG208" s="138">
        <f t="shared" si="23"/>
        <v>2133.2849999999999</v>
      </c>
      <c r="AH208" s="78">
        <v>44.1</v>
      </c>
      <c r="AI208" s="84">
        <v>44.1</v>
      </c>
      <c r="AJ208" s="79">
        <v>70</v>
      </c>
      <c r="AK208" s="79">
        <v>70</v>
      </c>
      <c r="AM208" s="14">
        <v>45.644297662715502</v>
      </c>
      <c r="AN208" s="14">
        <v>44.907106717974102</v>
      </c>
      <c r="AO208" s="14">
        <v>80.640868596366801</v>
      </c>
      <c r="AP208" s="14">
        <v>48.3018425822399</v>
      </c>
      <c r="AQ208" s="109">
        <v>4.5999999999999996</v>
      </c>
      <c r="AR208" s="115">
        <f t="shared" si="24"/>
        <v>133.54271117860671</v>
      </c>
      <c r="AW208" s="67">
        <v>1735</v>
      </c>
    </row>
    <row r="209" spans="1:49" ht="10.15" customHeight="1" x14ac:dyDescent="0.2">
      <c r="A209" s="24">
        <v>42088</v>
      </c>
      <c r="B209" s="54">
        <f t="shared" si="19"/>
        <v>2015</v>
      </c>
      <c r="D209" s="81">
        <v>84.36</v>
      </c>
      <c r="E209" s="32">
        <v>41.81</v>
      </c>
      <c r="F209" s="34">
        <f t="shared" si="21"/>
        <v>4857.5450000000001</v>
      </c>
      <c r="G209" s="34"/>
      <c r="H209" s="34">
        <v>157</v>
      </c>
      <c r="I209" s="6">
        <v>140000</v>
      </c>
      <c r="J209" s="55">
        <v>126</v>
      </c>
      <c r="K209" s="86" t="s">
        <v>58</v>
      </c>
      <c r="L209" s="96">
        <v>57.95</v>
      </c>
      <c r="M209" s="80">
        <f t="shared" si="22"/>
        <v>2231.0750000000003</v>
      </c>
      <c r="N209" s="145"/>
      <c r="O209" s="3">
        <v>46</v>
      </c>
      <c r="S209" s="98">
        <v>61</v>
      </c>
      <c r="T209" s="83" t="s">
        <v>56</v>
      </c>
      <c r="U209" s="120">
        <v>215.49879999999999</v>
      </c>
      <c r="V209" s="120">
        <f t="shared" si="20"/>
        <v>7.6071076399999988</v>
      </c>
      <c r="W209" s="120">
        <v>202.66546000000002</v>
      </c>
      <c r="X209" s="105">
        <v>225</v>
      </c>
      <c r="Y209" s="106" t="s">
        <v>87</v>
      </c>
      <c r="Z209" s="91">
        <v>58.109400000000001</v>
      </c>
      <c r="AA209" s="91">
        <v>55.087789999999998</v>
      </c>
      <c r="AB209" s="91">
        <v>65.3</v>
      </c>
      <c r="AC209" s="91">
        <v>65.3</v>
      </c>
      <c r="AF209" s="55">
        <v>55.41</v>
      </c>
      <c r="AG209" s="138">
        <f t="shared" si="23"/>
        <v>2133.2849999999999</v>
      </c>
      <c r="AH209" s="78">
        <v>34.799999999999997</v>
      </c>
      <c r="AI209" s="84">
        <v>34.799999999999997</v>
      </c>
      <c r="AJ209" s="79">
        <v>70</v>
      </c>
      <c r="AK209" s="79">
        <v>70</v>
      </c>
      <c r="AM209" s="14">
        <v>50.075579918663202</v>
      </c>
      <c r="AN209" s="14">
        <v>49.581561137421396</v>
      </c>
      <c r="AO209" s="14">
        <v>81.652687720015905</v>
      </c>
      <c r="AP209" s="14">
        <v>47.099110201946601</v>
      </c>
      <c r="AQ209" s="109">
        <v>0.7</v>
      </c>
      <c r="AR209" s="115">
        <f t="shared" si="24"/>
        <v>129.45179792196251</v>
      </c>
      <c r="AW209" s="67">
        <v>1735</v>
      </c>
    </row>
    <row r="210" spans="1:49" ht="10.15" customHeight="1" x14ac:dyDescent="0.2">
      <c r="A210" s="24">
        <v>42089</v>
      </c>
      <c r="B210" s="54">
        <f t="shared" si="19"/>
        <v>2015</v>
      </c>
      <c r="D210" s="81">
        <v>84.36</v>
      </c>
      <c r="E210" s="32">
        <v>41.81</v>
      </c>
      <c r="F210" s="34">
        <f t="shared" si="21"/>
        <v>4857.5450000000001</v>
      </c>
      <c r="G210" s="34"/>
      <c r="H210" s="34">
        <v>157</v>
      </c>
      <c r="I210" s="6">
        <v>140000</v>
      </c>
      <c r="J210" s="55">
        <v>126</v>
      </c>
      <c r="K210" s="86" t="s">
        <v>58</v>
      </c>
      <c r="L210" s="96">
        <v>57.95</v>
      </c>
      <c r="M210" s="80">
        <f t="shared" si="22"/>
        <v>2231.0750000000003</v>
      </c>
      <c r="N210" s="145"/>
      <c r="O210" s="3">
        <v>36</v>
      </c>
      <c r="S210" s="98">
        <v>61</v>
      </c>
      <c r="T210" s="83" t="s">
        <v>56</v>
      </c>
      <c r="U210" s="120">
        <v>217.33813000000015</v>
      </c>
      <c r="V210" s="120">
        <f t="shared" si="20"/>
        <v>7.6720359890000047</v>
      </c>
      <c r="W210" s="120">
        <v>203.68637999999993</v>
      </c>
      <c r="X210" s="105">
        <v>225</v>
      </c>
      <c r="Y210" s="106" t="s">
        <v>88</v>
      </c>
      <c r="Z210" s="91">
        <v>57.25573</v>
      </c>
      <c r="AA210" s="91">
        <v>54.390860000000004</v>
      </c>
      <c r="AB210" s="91">
        <v>65.3</v>
      </c>
      <c r="AC210" s="91">
        <v>65.3</v>
      </c>
      <c r="AF210" s="55">
        <v>55.41</v>
      </c>
      <c r="AG210" s="138">
        <f t="shared" si="23"/>
        <v>2133.2849999999999</v>
      </c>
      <c r="AH210" s="78">
        <v>22.5</v>
      </c>
      <c r="AI210" s="84">
        <v>22.5</v>
      </c>
      <c r="AJ210" s="79">
        <v>70</v>
      </c>
      <c r="AK210" s="79">
        <v>70</v>
      </c>
      <c r="AM210" s="14">
        <v>48.529002606246998</v>
      </c>
      <c r="AN210" s="14">
        <v>48.630751334641602</v>
      </c>
      <c r="AO210" s="14">
        <v>80.436919376398208</v>
      </c>
      <c r="AP210" s="14">
        <v>48.018255620750097</v>
      </c>
      <c r="AQ210" s="109">
        <v>3.7</v>
      </c>
      <c r="AR210" s="115">
        <f t="shared" si="24"/>
        <v>132.15517499714829</v>
      </c>
      <c r="AW210" s="67">
        <v>1735</v>
      </c>
    </row>
    <row r="211" spans="1:49" ht="10.15" customHeight="1" x14ac:dyDescent="0.2">
      <c r="A211" s="24">
        <v>42090</v>
      </c>
      <c r="B211" s="54">
        <f t="shared" si="19"/>
        <v>2015</v>
      </c>
      <c r="D211" s="81">
        <v>84.36</v>
      </c>
      <c r="E211" s="32">
        <v>41.81</v>
      </c>
      <c r="F211" s="34">
        <f t="shared" si="21"/>
        <v>4857.5450000000001</v>
      </c>
      <c r="G211" s="34"/>
      <c r="H211" s="34">
        <v>162</v>
      </c>
      <c r="I211" s="6">
        <v>140000</v>
      </c>
      <c r="J211" s="6">
        <v>132</v>
      </c>
      <c r="L211" s="96">
        <v>57.95</v>
      </c>
      <c r="M211" s="80">
        <f t="shared" si="22"/>
        <v>2231.0750000000003</v>
      </c>
      <c r="N211" s="145"/>
      <c r="O211" s="3">
        <v>24</v>
      </c>
      <c r="S211" s="98">
        <v>61</v>
      </c>
      <c r="T211" s="83" t="s">
        <v>56</v>
      </c>
      <c r="U211" s="120">
        <v>217.46141</v>
      </c>
      <c r="V211" s="120">
        <f t="shared" si="20"/>
        <v>7.6763877729999992</v>
      </c>
      <c r="W211" s="120">
        <v>207.56443000000004</v>
      </c>
      <c r="X211" s="105">
        <v>225</v>
      </c>
      <c r="Y211" s="106" t="s">
        <v>88</v>
      </c>
      <c r="Z211" s="91">
        <v>56.11497</v>
      </c>
      <c r="AA211" s="91">
        <v>53.669980000000002</v>
      </c>
      <c r="AB211" s="91">
        <v>65.3</v>
      </c>
      <c r="AC211" s="91">
        <v>65.3</v>
      </c>
      <c r="AE211" s="95"/>
      <c r="AF211" s="55">
        <v>55.41</v>
      </c>
      <c r="AG211" s="138">
        <f t="shared" si="23"/>
        <v>2133.2849999999999</v>
      </c>
      <c r="AH211" s="78">
        <v>30.8</v>
      </c>
      <c r="AI211" s="84">
        <v>30.8</v>
      </c>
      <c r="AJ211" s="79">
        <v>70</v>
      </c>
      <c r="AK211" s="79">
        <v>70</v>
      </c>
      <c r="AM211" s="14">
        <v>48.2146370741197</v>
      </c>
      <c r="AN211" s="14">
        <v>48.086756993394005</v>
      </c>
      <c r="AO211" s="14">
        <v>81.556311154784098</v>
      </c>
      <c r="AP211" s="14">
        <v>51.207911265167802</v>
      </c>
      <c r="AQ211" s="109">
        <v>6.7</v>
      </c>
      <c r="AR211" s="115">
        <f t="shared" si="24"/>
        <v>139.46422241995188</v>
      </c>
      <c r="AW211" s="67">
        <v>1735</v>
      </c>
    </row>
    <row r="212" spans="1:49" ht="10.15" customHeight="1" x14ac:dyDescent="0.2">
      <c r="A212" s="24">
        <v>42091</v>
      </c>
      <c r="B212" s="54">
        <f t="shared" si="19"/>
        <v>2015</v>
      </c>
      <c r="D212" s="81">
        <v>84.36</v>
      </c>
      <c r="E212" s="32">
        <v>41.81</v>
      </c>
      <c r="F212" s="34">
        <f t="shared" si="21"/>
        <v>4857.5450000000001</v>
      </c>
      <c r="G212" s="34"/>
      <c r="H212" s="34">
        <v>154</v>
      </c>
      <c r="I212" s="6">
        <v>140000</v>
      </c>
      <c r="J212" s="6">
        <v>132</v>
      </c>
      <c r="L212" s="96">
        <v>57.95</v>
      </c>
      <c r="M212" s="80">
        <f t="shared" si="22"/>
        <v>2231.0750000000003</v>
      </c>
      <c r="N212" s="145"/>
      <c r="O212" s="3">
        <v>36</v>
      </c>
      <c r="S212" s="26">
        <v>62</v>
      </c>
      <c r="U212" s="120">
        <v>218.26952000000011</v>
      </c>
      <c r="V212" s="120">
        <f t="shared" si="20"/>
        <v>7.7049140560000033</v>
      </c>
      <c r="W212" s="120">
        <v>212.89769999999996</v>
      </c>
      <c r="X212" s="105">
        <v>225</v>
      </c>
      <c r="Y212" s="106" t="s">
        <v>89</v>
      </c>
      <c r="Z212" s="91">
        <v>55.609079999999999</v>
      </c>
      <c r="AA212" s="91">
        <v>54.292769999999997</v>
      </c>
      <c r="AB212" s="91">
        <v>65.3</v>
      </c>
      <c r="AC212" s="91">
        <v>65.3</v>
      </c>
      <c r="AE212" s="95"/>
      <c r="AF212" s="55">
        <v>55.41</v>
      </c>
      <c r="AG212" s="138">
        <f t="shared" si="23"/>
        <v>2133.2849999999999</v>
      </c>
      <c r="AH212" s="78">
        <v>33.200000000000003</v>
      </c>
      <c r="AI212" s="84">
        <v>33.200000000000003</v>
      </c>
      <c r="AJ212" s="79">
        <v>70</v>
      </c>
      <c r="AK212" s="79">
        <v>70</v>
      </c>
      <c r="AM212" s="14">
        <v>48.538191548109097</v>
      </c>
      <c r="AN212" s="14">
        <v>47.7134044614007</v>
      </c>
      <c r="AO212" s="14">
        <v>81.181174973827908</v>
      </c>
      <c r="AP212" s="14">
        <v>51.479906035495802</v>
      </c>
      <c r="AQ212" s="109">
        <v>12.8</v>
      </c>
      <c r="AR212" s="115">
        <f t="shared" si="24"/>
        <v>145.46108100932372</v>
      </c>
      <c r="AW212" s="67">
        <v>1735</v>
      </c>
    </row>
    <row r="213" spans="1:49" ht="10.15" customHeight="1" x14ac:dyDescent="0.2">
      <c r="A213" s="24">
        <v>42092</v>
      </c>
      <c r="B213" s="54">
        <f t="shared" si="19"/>
        <v>2015</v>
      </c>
      <c r="D213" s="81">
        <v>84.36</v>
      </c>
      <c r="E213" s="32">
        <v>41.81</v>
      </c>
      <c r="F213" s="34">
        <f t="shared" si="21"/>
        <v>4857.5450000000001</v>
      </c>
      <c r="G213" s="34"/>
      <c r="H213" s="34">
        <v>146</v>
      </c>
      <c r="I213" s="6">
        <v>140000</v>
      </c>
      <c r="J213" s="6">
        <v>132</v>
      </c>
      <c r="L213" s="96">
        <v>57.95</v>
      </c>
      <c r="M213" s="80">
        <f t="shared" si="22"/>
        <v>2231.0750000000003</v>
      </c>
      <c r="N213" s="145"/>
      <c r="O213" s="3">
        <v>36</v>
      </c>
      <c r="S213" s="26">
        <v>62</v>
      </c>
      <c r="U213" s="120">
        <v>217.02070000000012</v>
      </c>
      <c r="V213" s="120">
        <f t="shared" si="20"/>
        <v>7.6608307100000035</v>
      </c>
      <c r="W213" s="120">
        <v>212.24927999999986</v>
      </c>
      <c r="X213" s="105">
        <v>225</v>
      </c>
      <c r="Y213" s="106" t="s">
        <v>89</v>
      </c>
      <c r="Z213" s="91">
        <v>54.242150000000002</v>
      </c>
      <c r="AA213" s="91">
        <v>56.063459999999999</v>
      </c>
      <c r="AB213" s="91">
        <v>65.3</v>
      </c>
      <c r="AC213" s="91">
        <v>65.3</v>
      </c>
      <c r="AF213" s="55">
        <v>55.41</v>
      </c>
      <c r="AG213" s="138">
        <f t="shared" si="23"/>
        <v>2133.2849999999999</v>
      </c>
      <c r="AH213" s="78">
        <v>28.3</v>
      </c>
      <c r="AI213" s="84">
        <v>28.3</v>
      </c>
      <c r="AJ213" s="79">
        <v>70</v>
      </c>
      <c r="AK213" s="79">
        <v>70</v>
      </c>
      <c r="AM213" s="14">
        <v>47.553256059219599</v>
      </c>
      <c r="AN213" s="14">
        <v>47.1997902239601</v>
      </c>
      <c r="AO213" s="14">
        <v>82.426868547074108</v>
      </c>
      <c r="AP213" s="14">
        <v>47.150000184374498</v>
      </c>
      <c r="AQ213" s="109">
        <v>11.3</v>
      </c>
      <c r="AR213" s="115">
        <f t="shared" si="24"/>
        <v>140.87686873144861</v>
      </c>
      <c r="AW213" s="67">
        <v>1735</v>
      </c>
    </row>
    <row r="214" spans="1:49" ht="10.15" customHeight="1" x14ac:dyDescent="0.2">
      <c r="A214" s="24">
        <v>42093</v>
      </c>
      <c r="B214" s="54">
        <f t="shared" si="19"/>
        <v>2015</v>
      </c>
      <c r="D214" s="81">
        <v>84.36</v>
      </c>
      <c r="E214" s="32">
        <v>41.81</v>
      </c>
      <c r="F214" s="34">
        <f t="shared" si="21"/>
        <v>4857.5450000000001</v>
      </c>
      <c r="G214" s="34"/>
      <c r="H214" s="34">
        <v>148</v>
      </c>
      <c r="I214" s="6">
        <v>140000</v>
      </c>
      <c r="J214" s="6">
        <v>132</v>
      </c>
      <c r="L214" s="96">
        <v>57.95</v>
      </c>
      <c r="M214" s="80">
        <f t="shared" si="22"/>
        <v>2231.0750000000003</v>
      </c>
      <c r="N214" s="145"/>
      <c r="O214" s="3">
        <v>30</v>
      </c>
      <c r="S214" s="80">
        <v>58</v>
      </c>
      <c r="T214" s="83" t="s">
        <v>50</v>
      </c>
      <c r="U214" s="120">
        <v>213.18170000000012</v>
      </c>
      <c r="V214" s="120">
        <f t="shared" si="20"/>
        <v>7.5253140100000033</v>
      </c>
      <c r="W214" s="120">
        <v>214.97162</v>
      </c>
      <c r="X214" s="105">
        <v>225</v>
      </c>
      <c r="Y214" s="106" t="s">
        <v>89</v>
      </c>
      <c r="Z214" s="91">
        <v>52.057679999999998</v>
      </c>
      <c r="AA214" s="91">
        <v>56.857559999999999</v>
      </c>
      <c r="AB214" s="91">
        <v>65.346000000000004</v>
      </c>
      <c r="AC214" s="91">
        <v>65.346000000000004</v>
      </c>
      <c r="AF214" s="55">
        <v>55.41</v>
      </c>
      <c r="AG214" s="138">
        <f t="shared" si="23"/>
        <v>2133.2849999999999</v>
      </c>
      <c r="AH214" s="78">
        <v>28.6</v>
      </c>
      <c r="AI214" s="84">
        <v>28.6</v>
      </c>
      <c r="AJ214" s="79">
        <v>70</v>
      </c>
      <c r="AK214" s="79">
        <v>70</v>
      </c>
      <c r="AM214" s="14">
        <v>46.531859963179102</v>
      </c>
      <c r="AN214" s="14">
        <v>46.438218630583897</v>
      </c>
      <c r="AO214" s="14">
        <v>81.500330557288294</v>
      </c>
      <c r="AP214" s="14">
        <v>44.943032541048595</v>
      </c>
      <c r="AQ214" s="109">
        <v>11.2</v>
      </c>
      <c r="AR214" s="115">
        <f t="shared" si="24"/>
        <v>137.64336309833689</v>
      </c>
      <c r="AW214" s="67">
        <v>1735</v>
      </c>
    </row>
    <row r="215" spans="1:49" ht="10.15" customHeight="1" x14ac:dyDescent="0.2">
      <c r="A215" s="24">
        <v>42094</v>
      </c>
      <c r="B215" s="54">
        <f t="shared" si="19"/>
        <v>2015</v>
      </c>
      <c r="C215" s="56">
        <v>42095</v>
      </c>
      <c r="D215" s="81">
        <v>84.36</v>
      </c>
      <c r="E215" s="32">
        <v>41.81</v>
      </c>
      <c r="F215" s="34">
        <f t="shared" si="21"/>
        <v>4857.5450000000001</v>
      </c>
      <c r="G215" s="34"/>
      <c r="H215" s="34">
        <v>146</v>
      </c>
      <c r="I215" s="6">
        <v>140000</v>
      </c>
      <c r="J215" s="6">
        <v>132</v>
      </c>
      <c r="L215" s="96">
        <v>57.95</v>
      </c>
      <c r="M215" s="80">
        <f t="shared" si="22"/>
        <v>2231.0750000000003</v>
      </c>
      <c r="N215" s="145"/>
      <c r="O215" s="3">
        <v>31</v>
      </c>
      <c r="S215" s="80">
        <v>58</v>
      </c>
      <c r="T215" s="83" t="s">
        <v>50</v>
      </c>
      <c r="U215" s="120">
        <v>216.40264000000008</v>
      </c>
      <c r="V215" s="120">
        <f t="shared" si="20"/>
        <v>7.639013192000002</v>
      </c>
      <c r="W215" s="120">
        <v>216.18769999999984</v>
      </c>
      <c r="X215" s="105">
        <v>225</v>
      </c>
      <c r="Y215" s="106" t="s">
        <v>88</v>
      </c>
      <c r="Z215" s="91">
        <v>51.225839999999998</v>
      </c>
      <c r="AA215" s="91">
        <v>54.594189999999998</v>
      </c>
      <c r="AB215" s="91">
        <v>65.346000000000004</v>
      </c>
      <c r="AC215" s="91">
        <v>65.346000000000004</v>
      </c>
      <c r="AF215" s="55">
        <v>55.41</v>
      </c>
      <c r="AG215" s="138">
        <f t="shared" si="23"/>
        <v>2133.2849999999999</v>
      </c>
      <c r="AH215" s="78">
        <v>30.6</v>
      </c>
      <c r="AI215" s="84">
        <v>30.6</v>
      </c>
      <c r="AJ215" s="79">
        <v>70</v>
      </c>
      <c r="AK215" s="79">
        <v>70</v>
      </c>
      <c r="AM215" s="14">
        <v>47.134471244889902</v>
      </c>
      <c r="AN215" s="14">
        <v>46.565435499754699</v>
      </c>
      <c r="AO215" s="14">
        <v>81.532672789596305</v>
      </c>
      <c r="AP215" s="14">
        <v>45.410324150058301</v>
      </c>
      <c r="AQ215" s="109">
        <v>11.8</v>
      </c>
      <c r="AR215" s="115">
        <f t="shared" si="24"/>
        <v>138.7429969396546</v>
      </c>
      <c r="AW215" s="67">
        <v>1735</v>
      </c>
    </row>
    <row r="216" spans="1:49" ht="10.15" customHeight="1" x14ac:dyDescent="0.2">
      <c r="A216" s="24">
        <v>42095</v>
      </c>
      <c r="B216" s="54">
        <f t="shared" ref="B216:B279" si="25">YEAR(A216)</f>
        <v>2015</v>
      </c>
      <c r="C216" s="56">
        <v>42095</v>
      </c>
      <c r="D216" s="81">
        <v>58.6</v>
      </c>
      <c r="E216" s="32">
        <v>32.64</v>
      </c>
      <c r="F216" s="34">
        <f t="shared" si="21"/>
        <v>3512.7400000000002</v>
      </c>
      <c r="G216" s="34"/>
      <c r="H216" s="34">
        <v>143</v>
      </c>
      <c r="I216" s="6">
        <v>141000</v>
      </c>
      <c r="J216" s="6">
        <v>141</v>
      </c>
      <c r="L216" s="96">
        <v>57.51</v>
      </c>
      <c r="M216" s="80">
        <f t="shared" si="22"/>
        <v>2214.1349999999998</v>
      </c>
      <c r="N216" s="145"/>
      <c r="O216" s="3">
        <v>34</v>
      </c>
      <c r="S216" s="80">
        <v>58</v>
      </c>
      <c r="T216" s="83" t="s">
        <v>50</v>
      </c>
      <c r="U216" s="120">
        <v>215.52981</v>
      </c>
      <c r="V216" s="120">
        <f t="shared" si="20"/>
        <v>7.6082022929999997</v>
      </c>
      <c r="W216" s="120">
        <v>209.95330000000016</v>
      </c>
      <c r="X216" s="105">
        <v>225</v>
      </c>
      <c r="Y216" s="106" t="s">
        <v>88</v>
      </c>
      <c r="Z216" s="91">
        <v>52.879980000000003</v>
      </c>
      <c r="AA216" s="91">
        <v>54.083300000000001</v>
      </c>
      <c r="AB216" s="91">
        <v>59.722000000000001</v>
      </c>
      <c r="AC216" s="91">
        <v>59.722000000000001</v>
      </c>
      <c r="AF216" s="55">
        <v>55.41</v>
      </c>
      <c r="AG216" s="138">
        <f t="shared" si="23"/>
        <v>2133.2849999999999</v>
      </c>
      <c r="AH216" s="78">
        <v>43.2</v>
      </c>
      <c r="AI216" s="27">
        <v>43.2</v>
      </c>
      <c r="AJ216" s="79">
        <v>72</v>
      </c>
      <c r="AK216" s="79">
        <v>72</v>
      </c>
      <c r="AM216" s="14">
        <v>47.588670366475405</v>
      </c>
      <c r="AN216" s="14">
        <v>48.7273072004187</v>
      </c>
      <c r="AO216" s="14">
        <v>81.458293273734</v>
      </c>
      <c r="AP216" s="14">
        <v>45.869083397312494</v>
      </c>
      <c r="AQ216" s="109">
        <v>11.8</v>
      </c>
      <c r="AR216" s="115">
        <f t="shared" si="24"/>
        <v>139.12737667104651</v>
      </c>
      <c r="AW216" s="50">
        <v>1612</v>
      </c>
    </row>
    <row r="217" spans="1:49" ht="10.15" customHeight="1" x14ac:dyDescent="0.2">
      <c r="A217" s="24">
        <v>42096</v>
      </c>
      <c r="B217" s="54">
        <f t="shared" si="25"/>
        <v>2015</v>
      </c>
      <c r="D217" s="81">
        <v>58.6</v>
      </c>
      <c r="E217" s="32">
        <v>32.64</v>
      </c>
      <c r="F217" s="34">
        <f t="shared" si="21"/>
        <v>3512.7400000000002</v>
      </c>
      <c r="G217" s="34"/>
      <c r="H217" s="34">
        <v>119</v>
      </c>
      <c r="I217" s="6">
        <v>141000</v>
      </c>
      <c r="J217" s="6">
        <v>141</v>
      </c>
      <c r="L217" s="96">
        <v>57.51</v>
      </c>
      <c r="M217" s="80">
        <f t="shared" si="22"/>
        <v>2214.1349999999998</v>
      </c>
      <c r="N217" s="145"/>
      <c r="O217" s="3">
        <v>47</v>
      </c>
      <c r="S217" s="80">
        <v>58</v>
      </c>
      <c r="T217" s="83" t="s">
        <v>50</v>
      </c>
      <c r="U217" s="120">
        <v>230.68163000000001</v>
      </c>
      <c r="V217" s="120">
        <f t="shared" si="20"/>
        <v>8.1430615389999996</v>
      </c>
      <c r="W217" s="120">
        <v>206.83985000000021</v>
      </c>
      <c r="X217" s="105">
        <v>225</v>
      </c>
      <c r="Y217" s="106" t="s">
        <v>88</v>
      </c>
      <c r="Z217" s="91">
        <v>52.525939999999999</v>
      </c>
      <c r="AA217" s="91">
        <v>53.996960000000001</v>
      </c>
      <c r="AB217" s="91">
        <v>59.722000000000001</v>
      </c>
      <c r="AC217" s="91">
        <v>59.722000000000001</v>
      </c>
      <c r="AF217" s="55">
        <v>55.41</v>
      </c>
      <c r="AG217" s="138">
        <f t="shared" si="23"/>
        <v>2133.2849999999999</v>
      </c>
      <c r="AH217" s="78">
        <v>44.6</v>
      </c>
      <c r="AI217" s="27">
        <v>44.6</v>
      </c>
      <c r="AJ217" s="79">
        <v>72</v>
      </c>
      <c r="AK217" s="79">
        <v>72</v>
      </c>
      <c r="AM217" s="14">
        <v>47.0099629718123</v>
      </c>
      <c r="AN217" s="14">
        <v>48.685462154204096</v>
      </c>
      <c r="AO217" s="14">
        <v>77.011932546753599</v>
      </c>
      <c r="AP217" s="14">
        <v>40.140519810949201</v>
      </c>
      <c r="AQ217" s="109">
        <v>22.5</v>
      </c>
      <c r="AR217" s="115">
        <f t="shared" si="24"/>
        <v>139.6524523577028</v>
      </c>
      <c r="AW217" s="50">
        <v>1612</v>
      </c>
    </row>
    <row r="218" spans="1:49" ht="10.15" customHeight="1" x14ac:dyDescent="0.2">
      <c r="A218" s="24">
        <v>42097</v>
      </c>
      <c r="B218" s="54">
        <f t="shared" si="25"/>
        <v>2015</v>
      </c>
      <c r="D218" s="81">
        <v>58.6</v>
      </c>
      <c r="E218" s="32">
        <v>32.64</v>
      </c>
      <c r="F218" s="34">
        <f t="shared" si="21"/>
        <v>3512.7400000000002</v>
      </c>
      <c r="G218" s="34"/>
      <c r="H218" s="34">
        <v>119</v>
      </c>
      <c r="I218" s="6">
        <v>141000</v>
      </c>
      <c r="J218" s="6">
        <v>141</v>
      </c>
      <c r="L218" s="96">
        <v>57.51</v>
      </c>
      <c r="M218" s="80">
        <f t="shared" si="22"/>
        <v>2214.1349999999998</v>
      </c>
      <c r="N218" s="145"/>
      <c r="O218" s="3">
        <v>47</v>
      </c>
      <c r="S218" s="26">
        <v>64.2</v>
      </c>
      <c r="U218" s="120">
        <v>237.49511999999996</v>
      </c>
      <c r="V218" s="120">
        <f t="shared" si="20"/>
        <v>8.3835777359999977</v>
      </c>
      <c r="W218" s="120">
        <v>212.16885999999994</v>
      </c>
      <c r="X218" s="120">
        <v>231</v>
      </c>
      <c r="Z218" s="91">
        <v>53.04824</v>
      </c>
      <c r="AA218" s="91">
        <v>54.70299</v>
      </c>
      <c r="AB218" s="91">
        <v>59.722000000000001</v>
      </c>
      <c r="AC218" s="91">
        <v>59.722000000000001</v>
      </c>
      <c r="AF218" s="55">
        <v>55.41</v>
      </c>
      <c r="AG218" s="138">
        <f t="shared" si="23"/>
        <v>2133.2849999999999</v>
      </c>
      <c r="AH218" s="78">
        <v>45.9</v>
      </c>
      <c r="AI218" s="27">
        <v>45.9</v>
      </c>
      <c r="AJ218" s="79">
        <v>72</v>
      </c>
      <c r="AK218" s="79">
        <v>72</v>
      </c>
      <c r="AM218" s="14">
        <v>47.354624345767903</v>
      </c>
      <c r="AN218" s="14">
        <v>48.842798576177898</v>
      </c>
      <c r="AO218" s="14">
        <v>75.833755137818812</v>
      </c>
      <c r="AP218" s="14">
        <v>36.362575590763001</v>
      </c>
      <c r="AQ218" s="109">
        <v>23.8</v>
      </c>
      <c r="AR218" s="115">
        <f t="shared" si="24"/>
        <v>135.99633072858182</v>
      </c>
      <c r="AW218" s="50">
        <v>1612</v>
      </c>
    </row>
    <row r="219" spans="1:49" ht="10.15" customHeight="1" x14ac:dyDescent="0.2">
      <c r="A219" s="24">
        <v>42098</v>
      </c>
      <c r="B219" s="54">
        <f t="shared" si="25"/>
        <v>2015</v>
      </c>
      <c r="D219" s="81">
        <v>58.6</v>
      </c>
      <c r="E219" s="32">
        <v>32.64</v>
      </c>
      <c r="F219" s="34">
        <f t="shared" si="21"/>
        <v>3512.7400000000002</v>
      </c>
      <c r="G219" s="34"/>
      <c r="H219" s="34">
        <v>121</v>
      </c>
      <c r="I219" s="6">
        <v>141000</v>
      </c>
      <c r="J219" s="6">
        <v>141</v>
      </c>
      <c r="L219" s="96">
        <v>57.51</v>
      </c>
      <c r="M219" s="80">
        <f t="shared" si="22"/>
        <v>2214.1349999999998</v>
      </c>
      <c r="N219" s="145"/>
      <c r="O219" s="3">
        <v>49</v>
      </c>
      <c r="S219" s="26">
        <v>64.2</v>
      </c>
      <c r="U219" s="120">
        <v>236.61808000000005</v>
      </c>
      <c r="V219" s="120">
        <f t="shared" si="20"/>
        <v>8.3526182240000022</v>
      </c>
      <c r="W219" s="120">
        <v>214.57719999999998</v>
      </c>
      <c r="X219" s="120">
        <v>231</v>
      </c>
      <c r="Z219" s="91">
        <v>53.3508</v>
      </c>
      <c r="AA219" s="91">
        <v>56.347659999999998</v>
      </c>
      <c r="AB219" s="91">
        <v>59.722000000000001</v>
      </c>
      <c r="AC219" s="91">
        <v>59.722000000000001</v>
      </c>
      <c r="AF219" s="55">
        <v>55.41</v>
      </c>
      <c r="AG219" s="138">
        <f t="shared" si="23"/>
        <v>2133.2849999999999</v>
      </c>
      <c r="AH219" s="78">
        <v>45.4</v>
      </c>
      <c r="AI219" s="27">
        <v>45.4</v>
      </c>
      <c r="AJ219" s="79">
        <v>72</v>
      </c>
      <c r="AK219" s="79">
        <v>72</v>
      </c>
      <c r="AM219" s="14">
        <v>47.630184995284395</v>
      </c>
      <c r="AN219" s="14">
        <v>50.073892773068195</v>
      </c>
      <c r="AO219" s="14">
        <v>76.623178922739996</v>
      </c>
      <c r="AP219" s="14">
        <v>38.337060454469203</v>
      </c>
      <c r="AQ219" s="109">
        <v>31.7</v>
      </c>
      <c r="AR219" s="115">
        <f t="shared" si="24"/>
        <v>146.66023937720919</v>
      </c>
      <c r="AW219" s="50">
        <v>1612</v>
      </c>
    </row>
    <row r="220" spans="1:49" ht="10.15" customHeight="1" x14ac:dyDescent="0.2">
      <c r="A220" s="24">
        <v>42099</v>
      </c>
      <c r="B220" s="54">
        <f t="shared" si="25"/>
        <v>2015</v>
      </c>
      <c r="D220" s="81">
        <v>58.6</v>
      </c>
      <c r="E220" s="32">
        <v>32.64</v>
      </c>
      <c r="F220" s="34">
        <f t="shared" si="21"/>
        <v>3512.7400000000002</v>
      </c>
      <c r="G220" s="34"/>
      <c r="H220" s="34">
        <v>125</v>
      </c>
      <c r="I220" s="6">
        <v>141000</v>
      </c>
      <c r="J220" s="6">
        <v>141</v>
      </c>
      <c r="L220" s="96">
        <v>57.51</v>
      </c>
      <c r="M220" s="80">
        <f t="shared" si="22"/>
        <v>2214.1349999999998</v>
      </c>
      <c r="N220" s="145"/>
      <c r="O220" s="3">
        <v>48</v>
      </c>
      <c r="S220" s="26">
        <v>64.2</v>
      </c>
      <c r="U220" s="120">
        <v>235.65253999999996</v>
      </c>
      <c r="V220" s="120">
        <f t="shared" si="20"/>
        <v>8.3185346619999976</v>
      </c>
      <c r="W220" s="120">
        <v>212.38926000000001</v>
      </c>
      <c r="X220" s="120">
        <v>231</v>
      </c>
      <c r="Z220" s="91">
        <v>53.517829999999996</v>
      </c>
      <c r="AA220" s="91">
        <v>55.046700000000001</v>
      </c>
      <c r="AB220" s="94">
        <v>57</v>
      </c>
      <c r="AC220" s="94">
        <v>57</v>
      </c>
      <c r="AE220" s="95" t="s">
        <v>54</v>
      </c>
      <c r="AF220" s="55">
        <v>55.41</v>
      </c>
      <c r="AG220" s="138">
        <f t="shared" si="23"/>
        <v>2133.2849999999999</v>
      </c>
      <c r="AH220" s="78">
        <v>42.1</v>
      </c>
      <c r="AI220" s="27">
        <v>42.1</v>
      </c>
      <c r="AJ220" s="79">
        <v>72</v>
      </c>
      <c r="AK220" s="79">
        <v>72</v>
      </c>
      <c r="AM220" s="14">
        <v>48.763221575710695</v>
      </c>
      <c r="AN220" s="14">
        <v>50.322618510645697</v>
      </c>
      <c r="AO220" s="14">
        <v>74.775514625913203</v>
      </c>
      <c r="AP220" s="14">
        <v>38.615126600561801</v>
      </c>
      <c r="AQ220" s="109">
        <v>33</v>
      </c>
      <c r="AR220" s="115">
        <f t="shared" si="24"/>
        <v>146.390641226475</v>
      </c>
      <c r="AW220" s="50">
        <v>1612</v>
      </c>
    </row>
    <row r="221" spans="1:49" ht="10.15" customHeight="1" x14ac:dyDescent="0.2">
      <c r="A221" s="24">
        <v>42100</v>
      </c>
      <c r="B221" s="54">
        <f t="shared" si="25"/>
        <v>2015</v>
      </c>
      <c r="D221" s="81">
        <v>58.6</v>
      </c>
      <c r="E221" s="32">
        <v>32.64</v>
      </c>
      <c r="F221" s="34">
        <f t="shared" si="21"/>
        <v>3512.7400000000002</v>
      </c>
      <c r="G221" s="34"/>
      <c r="H221" s="34">
        <v>117</v>
      </c>
      <c r="I221" s="6">
        <v>141000</v>
      </c>
      <c r="J221" s="6">
        <v>141</v>
      </c>
      <c r="L221" s="96">
        <v>57.51</v>
      </c>
      <c r="M221" s="80">
        <f t="shared" si="22"/>
        <v>2214.1349999999998</v>
      </c>
      <c r="N221" s="145"/>
      <c r="O221" s="3">
        <v>45</v>
      </c>
      <c r="S221" s="26">
        <v>64.2</v>
      </c>
      <c r="U221" s="120">
        <v>234.81480999999999</v>
      </c>
      <c r="V221" s="120">
        <f t="shared" si="20"/>
        <v>8.2889627929999996</v>
      </c>
      <c r="W221" s="120">
        <v>215.07344000000009</v>
      </c>
      <c r="X221" s="120">
        <v>231</v>
      </c>
      <c r="Z221" s="91">
        <v>52.505800000000001</v>
      </c>
      <c r="AA221" s="91">
        <v>53.513019999999997</v>
      </c>
      <c r="AB221" s="94">
        <v>57</v>
      </c>
      <c r="AC221" s="94">
        <v>57</v>
      </c>
      <c r="AE221" s="95" t="s">
        <v>54</v>
      </c>
      <c r="AF221" s="55">
        <v>55.41</v>
      </c>
      <c r="AG221" s="138">
        <f t="shared" si="23"/>
        <v>2133.2849999999999</v>
      </c>
      <c r="AH221" s="78">
        <v>43</v>
      </c>
      <c r="AI221" s="27">
        <v>43</v>
      </c>
      <c r="AJ221" s="79">
        <v>72</v>
      </c>
      <c r="AK221" s="79">
        <v>72</v>
      </c>
      <c r="AM221" s="14">
        <v>49.721662453146095</v>
      </c>
      <c r="AN221" s="14">
        <v>51.805748132658699</v>
      </c>
      <c r="AO221" s="14">
        <v>74.699462446695904</v>
      </c>
      <c r="AP221" s="14">
        <v>39.137949629656703</v>
      </c>
      <c r="AQ221" s="109">
        <v>21.6</v>
      </c>
      <c r="AR221" s="115">
        <f t="shared" si="24"/>
        <v>135.43741207635262</v>
      </c>
      <c r="AW221" s="50">
        <v>1612</v>
      </c>
    </row>
    <row r="222" spans="1:49" ht="10.15" customHeight="1" x14ac:dyDescent="0.2">
      <c r="A222" s="24">
        <v>42101</v>
      </c>
      <c r="B222" s="54">
        <f t="shared" si="25"/>
        <v>2015</v>
      </c>
      <c r="D222" s="81">
        <v>58.6</v>
      </c>
      <c r="E222" s="32">
        <v>32.64</v>
      </c>
      <c r="F222" s="34">
        <f t="shared" si="21"/>
        <v>3512.7400000000002</v>
      </c>
      <c r="G222" s="34"/>
      <c r="H222" s="34">
        <v>116</v>
      </c>
      <c r="I222" s="6">
        <v>141000</v>
      </c>
      <c r="J222" s="6">
        <v>141</v>
      </c>
      <c r="L222" s="96">
        <v>57.51</v>
      </c>
      <c r="M222" s="80">
        <f t="shared" si="22"/>
        <v>2214.1349999999998</v>
      </c>
      <c r="N222" s="145"/>
      <c r="O222" s="3">
        <v>46</v>
      </c>
      <c r="S222" s="26">
        <v>64.2</v>
      </c>
      <c r="U222" s="120">
        <v>237.38965999999991</v>
      </c>
      <c r="V222" s="120">
        <f t="shared" si="20"/>
        <v>8.3798549979999954</v>
      </c>
      <c r="W222" s="120">
        <v>213.15914000000006</v>
      </c>
      <c r="X222" s="120">
        <v>231</v>
      </c>
      <c r="Z222" s="91">
        <v>52.396459999999998</v>
      </c>
      <c r="AA222" s="91">
        <v>51.521099999999997</v>
      </c>
      <c r="AB222" s="94">
        <v>57</v>
      </c>
      <c r="AC222" s="94">
        <v>57</v>
      </c>
      <c r="AE222" s="95" t="s">
        <v>54</v>
      </c>
      <c r="AF222" s="55">
        <v>55.41</v>
      </c>
      <c r="AG222" s="138">
        <f t="shared" si="23"/>
        <v>2133.2849999999999</v>
      </c>
      <c r="AH222" s="78">
        <v>42.5</v>
      </c>
      <c r="AI222" s="27">
        <v>42.5</v>
      </c>
      <c r="AJ222" s="79">
        <v>72</v>
      </c>
      <c r="AK222" s="79">
        <v>72</v>
      </c>
      <c r="AM222" s="14">
        <v>49.9049952831081</v>
      </c>
      <c r="AN222" s="14">
        <v>51.809578647908502</v>
      </c>
      <c r="AO222" s="14">
        <v>78.294814071750196</v>
      </c>
      <c r="AP222" s="14">
        <v>39.057238339406702</v>
      </c>
      <c r="AQ222" s="109">
        <v>23.2</v>
      </c>
      <c r="AR222" s="115">
        <f t="shared" si="24"/>
        <v>140.55205241115689</v>
      </c>
      <c r="AW222" s="50">
        <v>1612</v>
      </c>
    </row>
    <row r="223" spans="1:49" ht="10.15" customHeight="1" x14ac:dyDescent="0.2">
      <c r="A223" s="24">
        <v>42102</v>
      </c>
      <c r="B223" s="54">
        <f t="shared" si="25"/>
        <v>2015</v>
      </c>
      <c r="D223" s="81">
        <v>58.6</v>
      </c>
      <c r="E223" s="32">
        <v>32.64</v>
      </c>
      <c r="F223" s="34">
        <f t="shared" si="21"/>
        <v>3512.7400000000002</v>
      </c>
      <c r="G223" s="34"/>
      <c r="H223" s="34">
        <v>119</v>
      </c>
      <c r="I223" s="6">
        <v>141000</v>
      </c>
      <c r="J223" s="6">
        <v>141</v>
      </c>
      <c r="L223" s="96">
        <v>57.51</v>
      </c>
      <c r="M223" s="80">
        <f t="shared" si="22"/>
        <v>2214.1349999999998</v>
      </c>
      <c r="N223" s="145"/>
      <c r="O223" s="3">
        <v>45</v>
      </c>
      <c r="S223" s="26">
        <v>64.2</v>
      </c>
      <c r="U223" s="120">
        <v>238.25004999999993</v>
      </c>
      <c r="V223" s="120">
        <f t="shared" si="20"/>
        <v>8.4102267649999973</v>
      </c>
      <c r="W223" s="120">
        <v>215.79736999999994</v>
      </c>
      <c r="X223" s="120">
        <v>231</v>
      </c>
      <c r="Z223" s="91">
        <v>50.914969999999997</v>
      </c>
      <c r="AA223" s="91">
        <v>50.223660000000002</v>
      </c>
      <c r="AB223" s="94">
        <v>57</v>
      </c>
      <c r="AC223" s="94">
        <v>57</v>
      </c>
      <c r="AE223" s="95" t="s">
        <v>54</v>
      </c>
      <c r="AF223" s="55">
        <v>55.41</v>
      </c>
      <c r="AG223" s="138">
        <f t="shared" si="23"/>
        <v>2133.2849999999999</v>
      </c>
      <c r="AH223" s="78">
        <v>43.7</v>
      </c>
      <c r="AI223" s="27">
        <v>43.7</v>
      </c>
      <c r="AJ223" s="79">
        <v>72</v>
      </c>
      <c r="AK223" s="79">
        <v>72</v>
      </c>
      <c r="AM223" s="14">
        <v>52.279846088841502</v>
      </c>
      <c r="AN223" s="14">
        <v>53.750560733182901</v>
      </c>
      <c r="AO223" s="14">
        <v>75.604691554304708</v>
      </c>
      <c r="AP223" s="14">
        <v>38.624943668713193</v>
      </c>
      <c r="AQ223" s="109">
        <v>22.7</v>
      </c>
      <c r="AR223" s="115">
        <f t="shared" si="24"/>
        <v>136.9296352230179</v>
      </c>
      <c r="AW223" s="50">
        <v>1612</v>
      </c>
    </row>
    <row r="224" spans="1:49" ht="10.15" customHeight="1" x14ac:dyDescent="0.2">
      <c r="A224" s="24">
        <v>42103</v>
      </c>
      <c r="B224" s="54">
        <f t="shared" si="25"/>
        <v>2015</v>
      </c>
      <c r="D224" s="81">
        <v>58.6</v>
      </c>
      <c r="E224" s="32">
        <v>32.64</v>
      </c>
      <c r="F224" s="34">
        <f t="shared" si="21"/>
        <v>3512.7400000000002</v>
      </c>
      <c r="G224" s="34"/>
      <c r="H224" s="34">
        <v>118</v>
      </c>
      <c r="I224" s="6">
        <v>141000</v>
      </c>
      <c r="J224" s="6">
        <v>141</v>
      </c>
      <c r="L224" s="96">
        <v>57.51</v>
      </c>
      <c r="M224" s="80">
        <f t="shared" si="22"/>
        <v>2214.1349999999998</v>
      </c>
      <c r="N224" s="145"/>
      <c r="O224" s="3">
        <v>47</v>
      </c>
      <c r="S224" s="26">
        <v>64.2</v>
      </c>
      <c r="U224" s="120">
        <v>237.10466999999986</v>
      </c>
      <c r="V224" s="120">
        <f t="shared" si="20"/>
        <v>8.3697948509999947</v>
      </c>
      <c r="W224" s="120">
        <v>214.93276999999998</v>
      </c>
      <c r="X224" s="120">
        <v>231</v>
      </c>
      <c r="Z224" s="91">
        <v>50.242190000000001</v>
      </c>
      <c r="AA224" s="91">
        <v>51.45243</v>
      </c>
      <c r="AB224" s="94">
        <v>57</v>
      </c>
      <c r="AC224" s="94">
        <v>57</v>
      </c>
      <c r="AE224" s="95" t="s">
        <v>54</v>
      </c>
      <c r="AF224" s="55">
        <v>55.41</v>
      </c>
      <c r="AG224" s="138">
        <f t="shared" si="23"/>
        <v>2133.2849999999999</v>
      </c>
      <c r="AH224" s="78">
        <v>42.3</v>
      </c>
      <c r="AI224" s="27">
        <v>42.3</v>
      </c>
      <c r="AJ224" s="79">
        <v>72</v>
      </c>
      <c r="AK224" s="79">
        <v>72</v>
      </c>
      <c r="AM224" s="14">
        <v>52.761287049626702</v>
      </c>
      <c r="AN224" s="14">
        <v>54.169295682835205</v>
      </c>
      <c r="AO224" s="14">
        <v>78.252000519607307</v>
      </c>
      <c r="AP224" s="14">
        <v>41.150793837483704</v>
      </c>
      <c r="AQ224" s="109">
        <v>20.3</v>
      </c>
      <c r="AR224" s="115">
        <f t="shared" si="24"/>
        <v>139.70279435709102</v>
      </c>
      <c r="AW224" s="50">
        <v>1612</v>
      </c>
    </row>
    <row r="225" spans="1:49" ht="10.15" customHeight="1" x14ac:dyDescent="0.2">
      <c r="A225" s="24">
        <v>42104</v>
      </c>
      <c r="B225" s="54">
        <f t="shared" si="25"/>
        <v>2015</v>
      </c>
      <c r="D225" s="81">
        <v>58.6</v>
      </c>
      <c r="E225" s="32">
        <v>32.64</v>
      </c>
      <c r="F225" s="34">
        <f t="shared" si="21"/>
        <v>3512.7400000000002</v>
      </c>
      <c r="G225" s="34"/>
      <c r="H225" s="34">
        <v>115</v>
      </c>
      <c r="I225" s="6">
        <v>141000</v>
      </c>
      <c r="J225" s="6">
        <v>141</v>
      </c>
      <c r="L225" s="96">
        <v>57.51</v>
      </c>
      <c r="M225" s="80">
        <f t="shared" si="22"/>
        <v>2214.1349999999998</v>
      </c>
      <c r="N225" s="145"/>
      <c r="O225" s="3">
        <v>45</v>
      </c>
      <c r="S225" s="26">
        <v>64.2</v>
      </c>
      <c r="U225" s="120">
        <v>239.14119999999986</v>
      </c>
      <c r="V225" s="120">
        <f t="shared" si="20"/>
        <v>8.4416843599999947</v>
      </c>
      <c r="W225" s="120">
        <v>211.96535</v>
      </c>
      <c r="X225" s="120">
        <v>231</v>
      </c>
      <c r="Z225" s="91">
        <v>49.94164</v>
      </c>
      <c r="AA225" s="91">
        <v>52.01661</v>
      </c>
      <c r="AB225" s="94">
        <v>57</v>
      </c>
      <c r="AC225" s="94">
        <v>57</v>
      </c>
      <c r="AE225" s="95" t="s">
        <v>54</v>
      </c>
      <c r="AF225" s="55">
        <v>55.41</v>
      </c>
      <c r="AG225" s="138">
        <f t="shared" si="23"/>
        <v>2133.2849999999999</v>
      </c>
      <c r="AH225" s="78">
        <v>43.2</v>
      </c>
      <c r="AI225" s="27">
        <v>43.2</v>
      </c>
      <c r="AJ225" s="79">
        <v>72</v>
      </c>
      <c r="AK225" s="79">
        <v>72</v>
      </c>
      <c r="AM225" s="14">
        <v>52.041336546624301</v>
      </c>
      <c r="AN225" s="14">
        <v>54.172736018277504</v>
      </c>
      <c r="AO225" s="14">
        <v>76.515958930803507</v>
      </c>
      <c r="AP225" s="14">
        <v>46.093428186198302</v>
      </c>
      <c r="AQ225" s="109">
        <v>20.8</v>
      </c>
      <c r="AR225" s="115">
        <f t="shared" si="24"/>
        <v>143.40938711700181</v>
      </c>
      <c r="AW225" s="50">
        <v>1612</v>
      </c>
    </row>
    <row r="226" spans="1:49" ht="10.15" customHeight="1" x14ac:dyDescent="0.2">
      <c r="A226" s="24">
        <v>42105</v>
      </c>
      <c r="B226" s="54">
        <f t="shared" si="25"/>
        <v>2015</v>
      </c>
      <c r="D226" s="81">
        <v>58.6</v>
      </c>
      <c r="E226" s="32">
        <v>32.64</v>
      </c>
      <c r="F226" s="34">
        <f t="shared" si="21"/>
        <v>3512.7400000000002</v>
      </c>
      <c r="G226" s="34"/>
      <c r="H226" s="34">
        <v>120</v>
      </c>
      <c r="I226" s="6">
        <v>141000</v>
      </c>
      <c r="J226" s="6">
        <v>141</v>
      </c>
      <c r="L226" s="96">
        <v>57.51</v>
      </c>
      <c r="M226" s="80">
        <f t="shared" si="22"/>
        <v>2214.1349999999998</v>
      </c>
      <c r="N226" s="145"/>
      <c r="O226" s="3">
        <v>46</v>
      </c>
      <c r="S226" s="26">
        <v>64.2</v>
      </c>
      <c r="U226" s="120">
        <v>240.85341999999991</v>
      </c>
      <c r="V226" s="120">
        <f t="shared" si="20"/>
        <v>8.5021257259999974</v>
      </c>
      <c r="W226" s="120">
        <v>214.19913999999986</v>
      </c>
      <c r="X226" s="120">
        <v>231</v>
      </c>
      <c r="Z226" s="91">
        <v>50.919490000000003</v>
      </c>
      <c r="AA226" s="91">
        <v>52.311669999999999</v>
      </c>
      <c r="AB226" s="94">
        <v>57</v>
      </c>
      <c r="AC226" s="94">
        <v>57</v>
      </c>
      <c r="AE226" s="95" t="s">
        <v>54</v>
      </c>
      <c r="AF226" s="55">
        <v>55.41</v>
      </c>
      <c r="AG226" s="138">
        <f t="shared" si="23"/>
        <v>2133.2849999999999</v>
      </c>
      <c r="AH226" s="78">
        <v>38.700000000000003</v>
      </c>
      <c r="AI226" s="27">
        <v>38.700000000000003</v>
      </c>
      <c r="AJ226" s="79">
        <v>72</v>
      </c>
      <c r="AK226" s="79">
        <v>72</v>
      </c>
      <c r="AM226" s="14">
        <v>53.494603644419897</v>
      </c>
      <c r="AN226" s="14">
        <v>56.988073283636197</v>
      </c>
      <c r="AO226" s="14">
        <v>77.655850063349291</v>
      </c>
      <c r="AP226" s="14">
        <v>43.783690262981402</v>
      </c>
      <c r="AQ226" s="109">
        <v>25.2</v>
      </c>
      <c r="AR226" s="115">
        <f t="shared" si="24"/>
        <v>146.63954032633069</v>
      </c>
      <c r="AW226" s="50">
        <v>1612</v>
      </c>
    </row>
    <row r="227" spans="1:49" ht="10.15" customHeight="1" x14ac:dyDescent="0.2">
      <c r="A227" s="24">
        <v>42106</v>
      </c>
      <c r="B227" s="54">
        <f t="shared" si="25"/>
        <v>2015</v>
      </c>
      <c r="D227" s="81">
        <v>58.6</v>
      </c>
      <c r="E227" s="32">
        <v>32.64</v>
      </c>
      <c r="F227" s="34">
        <f t="shared" si="21"/>
        <v>3512.7400000000002</v>
      </c>
      <c r="G227" s="34"/>
      <c r="H227" s="34">
        <v>110</v>
      </c>
      <c r="I227" s="6">
        <v>141000</v>
      </c>
      <c r="J227" s="6">
        <v>141</v>
      </c>
      <c r="L227" s="96">
        <v>57.51</v>
      </c>
      <c r="M227" s="80">
        <f t="shared" si="22"/>
        <v>2214.1349999999998</v>
      </c>
      <c r="N227" s="145"/>
      <c r="O227" s="3">
        <v>42</v>
      </c>
      <c r="S227" s="26">
        <v>64.2</v>
      </c>
      <c r="U227" s="120">
        <v>239.19396000000012</v>
      </c>
      <c r="V227" s="120">
        <f t="shared" si="20"/>
        <v>8.4435467880000026</v>
      </c>
      <c r="W227" s="120">
        <v>216.23506000000006</v>
      </c>
      <c r="X227" s="120">
        <v>231</v>
      </c>
      <c r="Z227" s="91">
        <v>52.933410000000002</v>
      </c>
      <c r="AA227" s="91">
        <v>51.406680000000001</v>
      </c>
      <c r="AB227" s="94">
        <v>57</v>
      </c>
      <c r="AC227" s="94">
        <v>57</v>
      </c>
      <c r="AE227" s="95" t="s">
        <v>54</v>
      </c>
      <c r="AF227" s="55">
        <v>55.41</v>
      </c>
      <c r="AG227" s="138">
        <f t="shared" si="23"/>
        <v>2133.2849999999999</v>
      </c>
      <c r="AH227" s="78">
        <v>42.8</v>
      </c>
      <c r="AI227" s="27">
        <v>42.8</v>
      </c>
      <c r="AJ227" s="79">
        <v>72</v>
      </c>
      <c r="AK227" s="79">
        <v>72</v>
      </c>
      <c r="AM227" s="14">
        <v>53.731558880534699</v>
      </c>
      <c r="AN227" s="14">
        <v>55.268693511745198</v>
      </c>
      <c r="AO227" s="14">
        <v>78.923798148582605</v>
      </c>
      <c r="AP227" s="14">
        <v>43.399507055467801</v>
      </c>
      <c r="AQ227" s="109">
        <v>24.4</v>
      </c>
      <c r="AR227" s="115">
        <f t="shared" si="24"/>
        <v>146.7233052040504</v>
      </c>
      <c r="AW227" s="50">
        <v>1612</v>
      </c>
    </row>
    <row r="228" spans="1:49" ht="10.15" customHeight="1" x14ac:dyDescent="0.2">
      <c r="A228" s="24">
        <v>42107</v>
      </c>
      <c r="B228" s="54">
        <f t="shared" si="25"/>
        <v>2015</v>
      </c>
      <c r="D228" s="81">
        <v>58.6</v>
      </c>
      <c r="E228" s="32">
        <v>32.64</v>
      </c>
      <c r="F228" s="34">
        <f t="shared" si="21"/>
        <v>3512.7400000000002</v>
      </c>
      <c r="G228" s="34"/>
      <c r="H228" s="34">
        <v>111</v>
      </c>
      <c r="I228" s="6">
        <v>141000</v>
      </c>
      <c r="J228" s="6">
        <v>141</v>
      </c>
      <c r="L228" s="96">
        <v>57.51</v>
      </c>
      <c r="M228" s="80">
        <f t="shared" si="22"/>
        <v>2214.1349999999998</v>
      </c>
      <c r="N228" s="145"/>
      <c r="O228" s="3">
        <v>46</v>
      </c>
      <c r="S228" s="80">
        <v>53</v>
      </c>
      <c r="T228" s="83" t="s">
        <v>49</v>
      </c>
      <c r="U228" s="120">
        <v>233.36220999999981</v>
      </c>
      <c r="V228" s="120">
        <f t="shared" si="20"/>
        <v>8.237686012999994</v>
      </c>
      <c r="W228" s="120">
        <v>217.90997000000004</v>
      </c>
      <c r="X228" s="120">
        <v>231</v>
      </c>
      <c r="Z228" s="91">
        <v>52.252160000000003</v>
      </c>
      <c r="AA228" s="91">
        <v>51.292740000000002</v>
      </c>
      <c r="AB228" s="94">
        <v>57</v>
      </c>
      <c r="AC228" s="94">
        <v>57</v>
      </c>
      <c r="AE228" s="95" t="s">
        <v>54</v>
      </c>
      <c r="AF228" s="55">
        <v>55.41</v>
      </c>
      <c r="AG228" s="138">
        <f t="shared" si="23"/>
        <v>2133.2849999999999</v>
      </c>
      <c r="AH228" s="78">
        <v>42.8</v>
      </c>
      <c r="AI228" s="27">
        <v>42.8</v>
      </c>
      <c r="AJ228" s="79">
        <v>72</v>
      </c>
      <c r="AK228" s="79">
        <v>72</v>
      </c>
      <c r="AM228" s="14">
        <v>51.104039702344195</v>
      </c>
      <c r="AN228" s="14">
        <v>52.909382396690802</v>
      </c>
      <c r="AO228" s="14">
        <v>75.690028470144796</v>
      </c>
      <c r="AP228" s="14">
        <v>44.536980493349503</v>
      </c>
      <c r="AQ228" s="109">
        <v>22.2</v>
      </c>
      <c r="AR228" s="115">
        <f t="shared" si="24"/>
        <v>142.4270089634943</v>
      </c>
      <c r="AW228" s="50">
        <v>1612</v>
      </c>
    </row>
    <row r="229" spans="1:49" ht="10.15" customHeight="1" x14ac:dyDescent="0.2">
      <c r="A229" s="24">
        <v>42108</v>
      </c>
      <c r="B229" s="54">
        <f t="shared" si="25"/>
        <v>2015</v>
      </c>
      <c r="D229" s="81">
        <v>58.6</v>
      </c>
      <c r="E229" s="32">
        <v>32.64</v>
      </c>
      <c r="F229" s="34">
        <f t="shared" si="21"/>
        <v>3512.7400000000002</v>
      </c>
      <c r="G229" s="34"/>
      <c r="H229" s="34">
        <v>112</v>
      </c>
      <c r="I229" s="6">
        <v>141000</v>
      </c>
      <c r="J229" s="6">
        <v>141</v>
      </c>
      <c r="L229" s="96">
        <v>57.51</v>
      </c>
      <c r="M229" s="80">
        <f t="shared" si="22"/>
        <v>2214.1349999999998</v>
      </c>
      <c r="N229" s="145"/>
      <c r="O229" s="3">
        <v>46</v>
      </c>
      <c r="S229" s="80">
        <v>53</v>
      </c>
      <c r="T229" s="83" t="s">
        <v>49</v>
      </c>
      <c r="U229" s="120">
        <v>237.47999000000002</v>
      </c>
      <c r="V229" s="120">
        <f t="shared" si="20"/>
        <v>8.3830436470000009</v>
      </c>
      <c r="W229" s="120">
        <v>213.23472000000001</v>
      </c>
      <c r="X229" s="120">
        <v>231</v>
      </c>
      <c r="Z229" s="91">
        <v>51.744349999999997</v>
      </c>
      <c r="AA229" s="91">
        <v>49.894640000000003</v>
      </c>
      <c r="AB229" s="94">
        <v>57</v>
      </c>
      <c r="AC229" s="94">
        <v>57</v>
      </c>
      <c r="AE229" s="95" t="s">
        <v>54</v>
      </c>
      <c r="AF229" s="55">
        <v>55.41</v>
      </c>
      <c r="AG229" s="138">
        <f t="shared" si="23"/>
        <v>2133.2849999999999</v>
      </c>
      <c r="AH229" s="78">
        <v>42.8</v>
      </c>
      <c r="AI229" s="27">
        <v>42.8</v>
      </c>
      <c r="AJ229" s="79">
        <v>72</v>
      </c>
      <c r="AK229" s="79">
        <v>72</v>
      </c>
      <c r="AM229" s="14">
        <v>51.391559186049996</v>
      </c>
      <c r="AN229" s="14">
        <v>52.626074924424799</v>
      </c>
      <c r="AO229" s="14">
        <v>77.937928258143202</v>
      </c>
      <c r="AP229" s="14">
        <v>42.396508990727504</v>
      </c>
      <c r="AQ229" s="109">
        <v>18.600000000000001</v>
      </c>
      <c r="AR229" s="115">
        <f t="shared" si="24"/>
        <v>138.93443724887069</v>
      </c>
      <c r="AW229" s="50">
        <v>1612</v>
      </c>
    </row>
    <row r="230" spans="1:49" ht="10.15" customHeight="1" x14ac:dyDescent="0.2">
      <c r="A230" s="24">
        <v>42109</v>
      </c>
      <c r="B230" s="54">
        <f t="shared" si="25"/>
        <v>2015</v>
      </c>
      <c r="D230" s="81">
        <v>58.6</v>
      </c>
      <c r="E230" s="32">
        <v>32.64</v>
      </c>
      <c r="F230" s="34">
        <f t="shared" si="21"/>
        <v>3512.7400000000002</v>
      </c>
      <c r="G230" s="34"/>
      <c r="H230" s="34">
        <v>118</v>
      </c>
      <c r="I230" s="6">
        <v>141000</v>
      </c>
      <c r="J230" s="6">
        <v>141</v>
      </c>
      <c r="L230" s="96">
        <v>57.51</v>
      </c>
      <c r="M230" s="80">
        <f t="shared" si="22"/>
        <v>2214.1349999999998</v>
      </c>
      <c r="N230" s="145"/>
      <c r="O230" s="3">
        <v>45</v>
      </c>
      <c r="S230" s="80">
        <v>53</v>
      </c>
      <c r="T230" s="83" t="s">
        <v>49</v>
      </c>
      <c r="U230" s="120">
        <v>235.16837000000012</v>
      </c>
      <c r="V230" s="120">
        <f t="shared" si="20"/>
        <v>8.3014434610000052</v>
      </c>
      <c r="W230" s="120">
        <v>209.04158000000004</v>
      </c>
      <c r="X230" s="120">
        <v>231</v>
      </c>
      <c r="Z230" s="91">
        <v>51.286990000000003</v>
      </c>
      <c r="AA230" s="91">
        <v>52.047040000000003</v>
      </c>
      <c r="AB230" s="91">
        <v>59.722000000000001</v>
      </c>
      <c r="AC230" s="91">
        <v>59.722000000000001</v>
      </c>
      <c r="AE230" s="95"/>
      <c r="AF230" s="55">
        <v>55.41</v>
      </c>
      <c r="AG230" s="138">
        <f t="shared" si="23"/>
        <v>2133.2849999999999</v>
      </c>
      <c r="AH230" s="78">
        <v>40.4</v>
      </c>
      <c r="AI230" s="27">
        <v>40.4</v>
      </c>
      <c r="AJ230" s="79">
        <v>72</v>
      </c>
      <c r="AK230" s="79">
        <v>72</v>
      </c>
      <c r="AM230" s="14">
        <v>50.532863087921406</v>
      </c>
      <c r="AN230" s="14">
        <v>51.927780807129295</v>
      </c>
      <c r="AO230" s="14">
        <v>77.618378920913003</v>
      </c>
      <c r="AP230" s="14">
        <v>41.877835384495405</v>
      </c>
      <c r="AQ230" s="109">
        <v>20.5</v>
      </c>
      <c r="AR230" s="115">
        <f t="shared" si="24"/>
        <v>139.99621430540842</v>
      </c>
      <c r="AW230" s="50">
        <v>1612</v>
      </c>
    </row>
    <row r="231" spans="1:49" ht="10.15" customHeight="1" x14ac:dyDescent="0.2">
      <c r="A231" s="24">
        <v>42110</v>
      </c>
      <c r="B231" s="54">
        <f t="shared" si="25"/>
        <v>2015</v>
      </c>
      <c r="D231" s="81">
        <v>58.6</v>
      </c>
      <c r="E231" s="32">
        <v>32.64</v>
      </c>
      <c r="F231" s="34">
        <f t="shared" si="21"/>
        <v>3512.7400000000002</v>
      </c>
      <c r="G231" s="34"/>
      <c r="H231" s="34">
        <v>123</v>
      </c>
      <c r="I231" s="6">
        <v>141000</v>
      </c>
      <c r="J231" s="6">
        <v>141</v>
      </c>
      <c r="L231" s="96">
        <v>57.51</v>
      </c>
      <c r="M231" s="80">
        <f t="shared" si="22"/>
        <v>2214.1349999999998</v>
      </c>
      <c r="N231" s="145"/>
      <c r="O231" s="3">
        <v>43</v>
      </c>
      <c r="S231" s="26">
        <v>64.2</v>
      </c>
      <c r="U231" s="120">
        <v>236.48437999999996</v>
      </c>
      <c r="V231" s="120">
        <f t="shared" si="20"/>
        <v>8.3478986139999982</v>
      </c>
      <c r="W231" s="120">
        <v>210.36469000000002</v>
      </c>
      <c r="X231" s="120">
        <v>231</v>
      </c>
      <c r="Z231" s="91">
        <v>51.503720000000001</v>
      </c>
      <c r="AA231" s="91">
        <v>49.96678</v>
      </c>
      <c r="AB231" s="91">
        <v>59.722000000000001</v>
      </c>
      <c r="AC231" s="91">
        <v>59.722000000000001</v>
      </c>
      <c r="AE231" s="95"/>
      <c r="AF231" s="55">
        <v>55.41</v>
      </c>
      <c r="AG231" s="138">
        <f t="shared" si="23"/>
        <v>2133.2849999999999</v>
      </c>
      <c r="AH231" s="78">
        <v>42.6</v>
      </c>
      <c r="AI231" s="27">
        <v>42.6</v>
      </c>
      <c r="AJ231" s="79">
        <v>72</v>
      </c>
      <c r="AK231" s="79">
        <v>72</v>
      </c>
      <c r="AM231" s="14">
        <v>52.968878646247596</v>
      </c>
      <c r="AN231" s="14">
        <v>54.4645716329386</v>
      </c>
      <c r="AO231" s="14">
        <v>76.531179848843891</v>
      </c>
      <c r="AP231" s="14">
        <v>40.627665364807797</v>
      </c>
      <c r="AQ231" s="109">
        <v>30.4</v>
      </c>
      <c r="AR231" s="115">
        <f t="shared" si="24"/>
        <v>147.55884521365169</v>
      </c>
      <c r="AW231" s="50">
        <v>1612</v>
      </c>
    </row>
    <row r="232" spans="1:49" ht="10.15" customHeight="1" x14ac:dyDescent="0.2">
      <c r="A232" s="24">
        <v>42111</v>
      </c>
      <c r="B232" s="54">
        <f t="shared" si="25"/>
        <v>2015</v>
      </c>
      <c r="D232" s="81">
        <v>58.6</v>
      </c>
      <c r="E232" s="32">
        <v>32.64</v>
      </c>
      <c r="F232" s="34">
        <f t="shared" si="21"/>
        <v>3512.7400000000002</v>
      </c>
      <c r="G232" s="34"/>
      <c r="H232" s="34">
        <v>127</v>
      </c>
      <c r="I232" s="6">
        <v>141000</v>
      </c>
      <c r="J232" s="6">
        <v>141</v>
      </c>
      <c r="L232" s="96">
        <v>57.51</v>
      </c>
      <c r="M232" s="80">
        <f t="shared" si="22"/>
        <v>2214.1349999999998</v>
      </c>
      <c r="N232" s="145"/>
      <c r="O232" s="3">
        <v>45</v>
      </c>
      <c r="S232" s="26">
        <v>64.2</v>
      </c>
      <c r="U232" s="120">
        <v>238.75944999999993</v>
      </c>
      <c r="V232" s="120">
        <f t="shared" si="20"/>
        <v>8.4282085849999966</v>
      </c>
      <c r="W232" s="120">
        <v>214.93078999999997</v>
      </c>
      <c r="X232" s="120">
        <v>231</v>
      </c>
      <c r="Z232" s="91">
        <v>51.047289999999997</v>
      </c>
      <c r="AA232" s="91">
        <v>50.830500000000001</v>
      </c>
      <c r="AB232" s="91">
        <v>59.722000000000001</v>
      </c>
      <c r="AC232" s="91">
        <v>59.722000000000001</v>
      </c>
      <c r="AE232" s="95"/>
      <c r="AF232" s="55">
        <v>55.41</v>
      </c>
      <c r="AG232" s="138">
        <f t="shared" si="23"/>
        <v>2133.2849999999999</v>
      </c>
      <c r="AH232" s="78">
        <v>40.1</v>
      </c>
      <c r="AI232" s="27">
        <v>40.1</v>
      </c>
      <c r="AJ232" s="79">
        <v>72</v>
      </c>
      <c r="AK232" s="79">
        <v>72</v>
      </c>
      <c r="AM232" s="14">
        <v>52.314375963674003</v>
      </c>
      <c r="AN232" s="14">
        <v>54.9240467189179</v>
      </c>
      <c r="AO232" s="14">
        <v>75.488022819346199</v>
      </c>
      <c r="AP232" s="14">
        <v>40.6609393901457</v>
      </c>
      <c r="AQ232" s="109">
        <v>28.1</v>
      </c>
      <c r="AR232" s="115">
        <f t="shared" si="24"/>
        <v>144.24896220949191</v>
      </c>
      <c r="AW232" s="50">
        <v>1612</v>
      </c>
    </row>
    <row r="233" spans="1:49" ht="10.15" customHeight="1" x14ac:dyDescent="0.2">
      <c r="A233" s="24">
        <v>42112</v>
      </c>
      <c r="B233" s="54">
        <f t="shared" si="25"/>
        <v>2015</v>
      </c>
      <c r="D233" s="81">
        <v>58.6</v>
      </c>
      <c r="E233" s="32">
        <v>32.64</v>
      </c>
      <c r="F233" s="34">
        <f t="shared" si="21"/>
        <v>3512.7400000000002</v>
      </c>
      <c r="G233" s="34"/>
      <c r="H233" s="34">
        <v>121</v>
      </c>
      <c r="I233" s="6">
        <v>141000</v>
      </c>
      <c r="J233" s="6">
        <v>141</v>
      </c>
      <c r="L233" s="96">
        <v>57.51</v>
      </c>
      <c r="M233" s="80">
        <f t="shared" si="22"/>
        <v>2214.1349999999998</v>
      </c>
      <c r="N233" s="145"/>
      <c r="O233" s="3">
        <v>42</v>
      </c>
      <c r="S233" s="26">
        <v>64.2</v>
      </c>
      <c r="U233" s="120">
        <v>243.76857999999987</v>
      </c>
      <c r="V233" s="120">
        <f t="shared" si="20"/>
        <v>8.6050308739999952</v>
      </c>
      <c r="W233" s="120">
        <v>212.04238999999987</v>
      </c>
      <c r="X233" s="120">
        <v>231</v>
      </c>
      <c r="Z233" s="91">
        <v>50.617930000000001</v>
      </c>
      <c r="AA233" s="91">
        <v>51.782760000000003</v>
      </c>
      <c r="AB233" s="91">
        <v>59.722000000000001</v>
      </c>
      <c r="AC233" s="91">
        <v>59.722000000000001</v>
      </c>
      <c r="AF233" s="55">
        <v>55.41</v>
      </c>
      <c r="AG233" s="138">
        <f t="shared" si="23"/>
        <v>2133.2849999999999</v>
      </c>
      <c r="AH233" s="78">
        <v>40.1</v>
      </c>
      <c r="AI233" s="27">
        <v>40.1</v>
      </c>
      <c r="AJ233" s="79">
        <v>72</v>
      </c>
      <c r="AK233" s="79">
        <v>72</v>
      </c>
      <c r="AM233" s="14">
        <v>51.541857166241002</v>
      </c>
      <c r="AN233" s="14">
        <v>53.692091362243303</v>
      </c>
      <c r="AO233" s="14">
        <v>76.272330868423694</v>
      </c>
      <c r="AP233" s="14">
        <v>39.761734522117301</v>
      </c>
      <c r="AQ233" s="109">
        <v>31.3</v>
      </c>
      <c r="AR233" s="115">
        <f t="shared" si="24"/>
        <v>147.33406539054101</v>
      </c>
      <c r="AW233" s="50">
        <v>1612</v>
      </c>
    </row>
    <row r="234" spans="1:49" ht="10.15" customHeight="1" x14ac:dyDescent="0.2">
      <c r="A234" s="24">
        <v>42113</v>
      </c>
      <c r="B234" s="54">
        <f t="shared" si="25"/>
        <v>2015</v>
      </c>
      <c r="D234" s="81">
        <v>58.6</v>
      </c>
      <c r="E234" s="32">
        <v>32.64</v>
      </c>
      <c r="F234" s="34">
        <f t="shared" si="21"/>
        <v>3512.7400000000002</v>
      </c>
      <c r="G234" s="34"/>
      <c r="H234" s="34">
        <v>114</v>
      </c>
      <c r="I234" s="6">
        <v>141000</v>
      </c>
      <c r="J234" s="6">
        <v>141</v>
      </c>
      <c r="L234" s="96">
        <v>57.51</v>
      </c>
      <c r="M234" s="80">
        <f t="shared" si="22"/>
        <v>2214.1349999999998</v>
      </c>
      <c r="N234" s="145"/>
      <c r="O234" s="3">
        <v>42</v>
      </c>
      <c r="S234" s="26">
        <v>64.2</v>
      </c>
      <c r="U234" s="120">
        <v>242.16807999999995</v>
      </c>
      <c r="V234" s="120">
        <f t="shared" si="20"/>
        <v>8.5485332239999963</v>
      </c>
      <c r="W234" s="120">
        <v>212.99175999999989</v>
      </c>
      <c r="X234" s="120">
        <v>231</v>
      </c>
      <c r="Z234" s="91">
        <v>50.11842</v>
      </c>
      <c r="AA234" s="91">
        <v>51.635489999999997</v>
      </c>
      <c r="AB234" s="91">
        <v>59.722000000000001</v>
      </c>
      <c r="AC234" s="91">
        <v>59.722000000000001</v>
      </c>
      <c r="AF234" s="55">
        <v>55.41</v>
      </c>
      <c r="AG234" s="138">
        <f t="shared" si="23"/>
        <v>2133.2849999999999</v>
      </c>
      <c r="AH234" s="78">
        <v>39.5</v>
      </c>
      <c r="AI234" s="27">
        <v>39.5</v>
      </c>
      <c r="AJ234" s="79">
        <v>72</v>
      </c>
      <c r="AK234" s="79">
        <v>72</v>
      </c>
      <c r="AM234" s="14">
        <v>51.897162648318599</v>
      </c>
      <c r="AN234" s="14">
        <v>52.498488446296797</v>
      </c>
      <c r="AO234" s="14">
        <v>75.885668435820705</v>
      </c>
      <c r="AP234" s="14">
        <v>43.2308208539948</v>
      </c>
      <c r="AQ234" s="109">
        <v>23</v>
      </c>
      <c r="AR234" s="115">
        <f t="shared" si="24"/>
        <v>142.11648928981549</v>
      </c>
      <c r="AW234" s="50">
        <v>1612</v>
      </c>
    </row>
    <row r="235" spans="1:49" ht="10.15" customHeight="1" x14ac:dyDescent="0.2">
      <c r="A235" s="24">
        <v>42114</v>
      </c>
      <c r="B235" s="54">
        <f t="shared" si="25"/>
        <v>2015</v>
      </c>
      <c r="D235" s="81">
        <v>58.6</v>
      </c>
      <c r="E235" s="32">
        <v>32.64</v>
      </c>
      <c r="F235" s="34">
        <f t="shared" si="21"/>
        <v>3512.7400000000002</v>
      </c>
      <c r="G235" s="34"/>
      <c r="H235" s="34">
        <v>116</v>
      </c>
      <c r="I235" s="6">
        <v>137000</v>
      </c>
      <c r="J235" s="55">
        <v>137</v>
      </c>
      <c r="K235" s="86" t="s">
        <v>59</v>
      </c>
      <c r="L235" s="96">
        <v>57.51</v>
      </c>
      <c r="M235" s="80">
        <f t="shared" si="22"/>
        <v>2214.1349999999998</v>
      </c>
      <c r="N235" s="145"/>
      <c r="O235" s="3">
        <v>42</v>
      </c>
      <c r="S235" s="26">
        <v>64.2</v>
      </c>
      <c r="U235" s="120">
        <v>238.9944599999998</v>
      </c>
      <c r="V235" s="120">
        <f t="shared" si="20"/>
        <v>8.4365044379999929</v>
      </c>
      <c r="W235" s="120">
        <v>212.39424999999997</v>
      </c>
      <c r="X235" s="120">
        <v>231</v>
      </c>
      <c r="Z235" s="91">
        <v>50.707320000000003</v>
      </c>
      <c r="AA235" s="91">
        <v>50.796410000000002</v>
      </c>
      <c r="AB235" s="91">
        <v>59.722000000000001</v>
      </c>
      <c r="AC235" s="91">
        <v>59.722000000000001</v>
      </c>
      <c r="AF235" s="55">
        <v>55.41</v>
      </c>
      <c r="AG235" s="138">
        <f t="shared" si="23"/>
        <v>2133.2849999999999</v>
      </c>
      <c r="AH235" s="78">
        <v>39.200000000000003</v>
      </c>
      <c r="AI235" s="27">
        <v>39.200000000000003</v>
      </c>
      <c r="AJ235" s="82">
        <v>66</v>
      </c>
      <c r="AK235" s="79">
        <v>70</v>
      </c>
      <c r="AL235" s="27" t="s">
        <v>51</v>
      </c>
      <c r="AM235" s="14">
        <v>51.2984848652479</v>
      </c>
      <c r="AN235" s="14">
        <v>51.616828120908302</v>
      </c>
      <c r="AO235" s="14">
        <v>77.12449273407789</v>
      </c>
      <c r="AP235" s="14">
        <v>44.638935627893503</v>
      </c>
      <c r="AQ235" s="109">
        <v>25.1</v>
      </c>
      <c r="AR235" s="115">
        <f t="shared" si="24"/>
        <v>146.86342836197139</v>
      </c>
      <c r="AW235" s="50">
        <v>1612</v>
      </c>
    </row>
    <row r="236" spans="1:49" ht="10.15" customHeight="1" x14ac:dyDescent="0.2">
      <c r="A236" s="24">
        <v>42115</v>
      </c>
      <c r="B236" s="54">
        <f t="shared" si="25"/>
        <v>2015</v>
      </c>
      <c r="D236" s="81">
        <v>58.6</v>
      </c>
      <c r="E236" s="32">
        <v>32.64</v>
      </c>
      <c r="F236" s="34">
        <f t="shared" si="21"/>
        <v>3512.7400000000002</v>
      </c>
      <c r="G236" s="34"/>
      <c r="H236" s="34">
        <v>119</v>
      </c>
      <c r="I236" s="6">
        <v>137000</v>
      </c>
      <c r="J236" s="55">
        <v>137</v>
      </c>
      <c r="K236" s="86" t="s">
        <v>59</v>
      </c>
      <c r="L236" s="96">
        <v>57.51</v>
      </c>
      <c r="M236" s="80">
        <f t="shared" si="22"/>
        <v>2214.1349999999998</v>
      </c>
      <c r="N236" s="145"/>
      <c r="O236" s="3">
        <v>41</v>
      </c>
      <c r="S236" s="26">
        <v>64.2</v>
      </c>
      <c r="U236" s="120">
        <v>240.35128</v>
      </c>
      <c r="V236" s="120">
        <f t="shared" si="20"/>
        <v>8.4844001840000001</v>
      </c>
      <c r="W236" s="120">
        <v>212.52126999999999</v>
      </c>
      <c r="X236" s="120">
        <v>231</v>
      </c>
      <c r="Z236" s="91">
        <v>50.260849999999998</v>
      </c>
      <c r="AA236" s="91">
        <v>49.990180000000002</v>
      </c>
      <c r="AB236" s="91">
        <v>59.722000000000001</v>
      </c>
      <c r="AC236" s="91">
        <v>59.722000000000001</v>
      </c>
      <c r="AF236" s="55">
        <v>55.41</v>
      </c>
      <c r="AG236" s="138">
        <f t="shared" si="23"/>
        <v>2133.2849999999999</v>
      </c>
      <c r="AH236" s="78">
        <v>40</v>
      </c>
      <c r="AI236" s="27">
        <v>40</v>
      </c>
      <c r="AJ236" s="82">
        <v>66</v>
      </c>
      <c r="AK236" s="79">
        <v>70</v>
      </c>
      <c r="AL236" s="27" t="s">
        <v>51</v>
      </c>
      <c r="AM236" s="14">
        <v>52.102469401432401</v>
      </c>
      <c r="AN236" s="14">
        <v>52.009473107842297</v>
      </c>
      <c r="AO236" s="14">
        <v>77.189168104441791</v>
      </c>
      <c r="AP236" s="14">
        <v>44.334190018491306</v>
      </c>
      <c r="AQ236" s="109">
        <v>22</v>
      </c>
      <c r="AR236" s="115">
        <f t="shared" si="24"/>
        <v>143.5233581229331</v>
      </c>
      <c r="AW236" s="50">
        <v>1612</v>
      </c>
    </row>
    <row r="237" spans="1:49" ht="10.15" customHeight="1" x14ac:dyDescent="0.2">
      <c r="A237" s="24">
        <v>42116</v>
      </c>
      <c r="B237" s="54">
        <f t="shared" si="25"/>
        <v>2015</v>
      </c>
      <c r="D237" s="81">
        <v>58.6</v>
      </c>
      <c r="E237" s="32">
        <v>32.64</v>
      </c>
      <c r="F237" s="34">
        <f t="shared" si="21"/>
        <v>3512.7400000000002</v>
      </c>
      <c r="G237" s="34"/>
      <c r="H237" s="34">
        <v>114</v>
      </c>
      <c r="I237" s="6">
        <v>141000</v>
      </c>
      <c r="J237" s="6">
        <v>141</v>
      </c>
      <c r="L237" s="96">
        <v>57.51</v>
      </c>
      <c r="M237" s="80">
        <f t="shared" si="22"/>
        <v>2214.1349999999998</v>
      </c>
      <c r="N237" s="145"/>
      <c r="O237" s="3">
        <v>42</v>
      </c>
      <c r="S237" s="26">
        <v>64.2</v>
      </c>
      <c r="U237" s="120">
        <v>237.91862000000006</v>
      </c>
      <c r="V237" s="120">
        <f t="shared" si="20"/>
        <v>8.398527286000002</v>
      </c>
      <c r="W237" s="120">
        <v>214.45122000000009</v>
      </c>
      <c r="X237" s="120">
        <v>231</v>
      </c>
      <c r="Z237" s="91">
        <v>50.611960000000003</v>
      </c>
      <c r="AA237" s="91">
        <v>51.413879999999999</v>
      </c>
      <c r="AB237" s="91">
        <v>59.722000000000001</v>
      </c>
      <c r="AC237" s="91">
        <v>59.722000000000001</v>
      </c>
      <c r="AF237" s="55">
        <v>55.41</v>
      </c>
      <c r="AG237" s="138">
        <f t="shared" si="23"/>
        <v>2133.2849999999999</v>
      </c>
      <c r="AH237" s="78">
        <v>44.9</v>
      </c>
      <c r="AI237" s="27">
        <v>44.9</v>
      </c>
      <c r="AJ237" s="82">
        <v>66</v>
      </c>
      <c r="AK237" s="79">
        <v>70</v>
      </c>
      <c r="AL237" s="27" t="s">
        <v>51</v>
      </c>
      <c r="AM237" s="14">
        <v>53.494516700432897</v>
      </c>
      <c r="AN237" s="14">
        <v>53.162927206743802</v>
      </c>
      <c r="AO237" s="14">
        <v>78.330789183401194</v>
      </c>
      <c r="AP237" s="14">
        <v>40.9968290773744</v>
      </c>
      <c r="AQ237" s="109">
        <v>22.6</v>
      </c>
      <c r="AR237" s="115">
        <f t="shared" si="24"/>
        <v>141.9276182607756</v>
      </c>
      <c r="AW237" s="50">
        <v>1612</v>
      </c>
    </row>
    <row r="238" spans="1:49" ht="10.15" customHeight="1" x14ac:dyDescent="0.2">
      <c r="A238" s="24">
        <v>42117</v>
      </c>
      <c r="B238" s="54">
        <f t="shared" si="25"/>
        <v>2015</v>
      </c>
      <c r="D238" s="81">
        <v>58.6</v>
      </c>
      <c r="E238" s="32">
        <v>32.64</v>
      </c>
      <c r="F238" s="34">
        <f t="shared" si="21"/>
        <v>3512.7400000000002</v>
      </c>
      <c r="G238" s="34"/>
      <c r="H238" s="34">
        <v>115</v>
      </c>
      <c r="I238" s="6">
        <v>141000</v>
      </c>
      <c r="J238" s="6">
        <v>141</v>
      </c>
      <c r="L238" s="96">
        <v>57.51</v>
      </c>
      <c r="M238" s="80">
        <f t="shared" si="22"/>
        <v>2214.1349999999998</v>
      </c>
      <c r="N238" s="145"/>
      <c r="O238" s="3">
        <v>47</v>
      </c>
      <c r="S238" s="26">
        <v>64.2</v>
      </c>
      <c r="U238" s="120">
        <v>238.28100000000003</v>
      </c>
      <c r="V238" s="120">
        <f t="shared" si="20"/>
        <v>8.4113193000000006</v>
      </c>
      <c r="W238" s="120">
        <v>216.61517999999998</v>
      </c>
      <c r="X238" s="120">
        <v>231</v>
      </c>
      <c r="Y238" s="112"/>
      <c r="Z238" s="91">
        <v>50.784979999999997</v>
      </c>
      <c r="AA238" s="91">
        <v>53.025120000000001</v>
      </c>
      <c r="AB238" s="91">
        <v>59.722000000000001</v>
      </c>
      <c r="AC238" s="91">
        <v>59.722000000000001</v>
      </c>
      <c r="AF238" s="55">
        <v>55.41</v>
      </c>
      <c r="AG238" s="138">
        <f t="shared" si="23"/>
        <v>2133.2849999999999</v>
      </c>
      <c r="AH238" s="78">
        <v>45.5</v>
      </c>
      <c r="AI238" s="27">
        <v>45.5</v>
      </c>
      <c r="AJ238" s="82">
        <v>66</v>
      </c>
      <c r="AK238" s="79">
        <v>70</v>
      </c>
      <c r="AL238" s="27" t="s">
        <v>51</v>
      </c>
      <c r="AM238" s="14">
        <v>53</v>
      </c>
      <c r="AN238" s="14">
        <v>53.3</v>
      </c>
      <c r="AO238" s="14">
        <v>77.2</v>
      </c>
      <c r="AP238" s="14">
        <v>44</v>
      </c>
      <c r="AQ238" s="109">
        <v>24.6</v>
      </c>
      <c r="AR238" s="115">
        <f t="shared" si="24"/>
        <v>145.80000000000001</v>
      </c>
      <c r="AW238" s="50">
        <v>1612</v>
      </c>
    </row>
    <row r="239" spans="1:49" ht="10.15" customHeight="1" x14ac:dyDescent="0.2">
      <c r="A239" s="24">
        <v>42118</v>
      </c>
      <c r="B239" s="54">
        <f t="shared" si="25"/>
        <v>2015</v>
      </c>
      <c r="D239" s="81">
        <v>58.6</v>
      </c>
      <c r="E239" s="32">
        <v>32.64</v>
      </c>
      <c r="F239" s="34">
        <f t="shared" si="21"/>
        <v>3512.7400000000002</v>
      </c>
      <c r="G239" s="34"/>
      <c r="H239" s="34">
        <v>113</v>
      </c>
      <c r="I239" s="6">
        <v>141000</v>
      </c>
      <c r="J239" s="6">
        <v>141</v>
      </c>
      <c r="L239" s="96">
        <v>57.51</v>
      </c>
      <c r="M239" s="80">
        <f t="shared" si="22"/>
        <v>2214.1349999999998</v>
      </c>
      <c r="N239" s="145"/>
      <c r="O239" s="3">
        <v>48</v>
      </c>
      <c r="S239" s="26">
        <v>64.2</v>
      </c>
      <c r="U239" s="120">
        <v>238.64450999999997</v>
      </c>
      <c r="V239" s="120">
        <f t="shared" si="20"/>
        <v>8.4241512029999974</v>
      </c>
      <c r="W239" s="120">
        <v>213.5962899999999</v>
      </c>
      <c r="X239" s="120">
        <v>231</v>
      </c>
      <c r="Y239" s="112"/>
      <c r="Z239" s="91">
        <v>51.136859999999999</v>
      </c>
      <c r="AA239" s="91">
        <v>49.061410000000002</v>
      </c>
      <c r="AB239" s="91">
        <v>59.722000000000001</v>
      </c>
      <c r="AC239" s="91">
        <v>59.722000000000001</v>
      </c>
      <c r="AF239" s="55">
        <v>55.41</v>
      </c>
      <c r="AG239" s="138">
        <f t="shared" si="23"/>
        <v>2133.2849999999999</v>
      </c>
      <c r="AH239" s="78">
        <v>48.5</v>
      </c>
      <c r="AI239" s="27">
        <v>48.5</v>
      </c>
      <c r="AJ239" s="82">
        <v>66</v>
      </c>
      <c r="AK239" s="79">
        <v>70</v>
      </c>
      <c r="AL239" s="27" t="s">
        <v>51</v>
      </c>
      <c r="AM239" s="14">
        <v>53.7</v>
      </c>
      <c r="AN239" s="14">
        <v>52.9</v>
      </c>
      <c r="AO239" s="14">
        <v>77.599999999999994</v>
      </c>
      <c r="AP239" s="14">
        <v>47.7</v>
      </c>
      <c r="AQ239" s="109">
        <v>20.399999999999999</v>
      </c>
      <c r="AR239" s="115">
        <f t="shared" si="24"/>
        <v>145.69999999999999</v>
      </c>
      <c r="AW239" s="50">
        <v>1612</v>
      </c>
    </row>
    <row r="240" spans="1:49" ht="10.15" customHeight="1" x14ac:dyDescent="0.2">
      <c r="A240" s="24">
        <v>42119</v>
      </c>
      <c r="B240" s="54">
        <f t="shared" si="25"/>
        <v>2015</v>
      </c>
      <c r="D240" s="81">
        <v>58.6</v>
      </c>
      <c r="E240" s="32">
        <v>32.64</v>
      </c>
      <c r="F240" s="34">
        <f t="shared" si="21"/>
        <v>3512.7400000000002</v>
      </c>
      <c r="G240" s="34"/>
      <c r="H240" s="34">
        <v>118</v>
      </c>
      <c r="I240" s="6">
        <v>141000</v>
      </c>
      <c r="J240" s="6">
        <v>141</v>
      </c>
      <c r="L240" s="96">
        <v>57.51</v>
      </c>
      <c r="M240" s="80">
        <f t="shared" si="22"/>
        <v>2214.1349999999998</v>
      </c>
      <c r="N240" s="145"/>
      <c r="O240" s="3">
        <v>50</v>
      </c>
      <c r="S240" s="26">
        <v>64.2</v>
      </c>
      <c r="U240" s="120">
        <v>239.27559000000005</v>
      </c>
      <c r="V240" s="120">
        <f t="shared" si="20"/>
        <v>8.4464283270000013</v>
      </c>
      <c r="W240" s="120">
        <v>212.68590000000006</v>
      </c>
      <c r="X240" s="120">
        <v>231</v>
      </c>
      <c r="Y240" s="112"/>
      <c r="Z240" s="91">
        <v>50.555979999999998</v>
      </c>
      <c r="AA240" s="91">
        <v>48.359949999999998</v>
      </c>
      <c r="AB240" s="91">
        <v>59.722000000000001</v>
      </c>
      <c r="AC240" s="91">
        <v>59.722000000000001</v>
      </c>
      <c r="AF240" s="55">
        <v>55.41</v>
      </c>
      <c r="AG240" s="138">
        <f t="shared" si="23"/>
        <v>2133.2849999999999</v>
      </c>
      <c r="AH240" s="78">
        <v>47.8</v>
      </c>
      <c r="AI240" s="27">
        <v>47.8</v>
      </c>
      <c r="AJ240" s="79">
        <v>72</v>
      </c>
      <c r="AK240" s="79">
        <v>72</v>
      </c>
      <c r="AM240" s="14">
        <v>54.6</v>
      </c>
      <c r="AN240" s="14">
        <v>54.2</v>
      </c>
      <c r="AO240" s="14">
        <v>77.599999999999994</v>
      </c>
      <c r="AP240" s="14">
        <v>46.1</v>
      </c>
      <c r="AQ240" s="109">
        <v>22.9</v>
      </c>
      <c r="AR240" s="115">
        <f t="shared" si="24"/>
        <v>146.6</v>
      </c>
      <c r="AW240" s="50">
        <v>1612</v>
      </c>
    </row>
    <row r="241" spans="1:49" ht="10.15" customHeight="1" x14ac:dyDescent="0.2">
      <c r="A241" s="24">
        <v>42120</v>
      </c>
      <c r="B241" s="54">
        <f t="shared" si="25"/>
        <v>2015</v>
      </c>
      <c r="D241" s="81">
        <v>58.6</v>
      </c>
      <c r="E241" s="32">
        <v>32.64</v>
      </c>
      <c r="F241" s="34">
        <f t="shared" si="21"/>
        <v>3512.7400000000002</v>
      </c>
      <c r="G241" s="34"/>
      <c r="H241" s="34">
        <v>115</v>
      </c>
      <c r="I241" s="6">
        <v>141000</v>
      </c>
      <c r="J241" s="6">
        <v>141</v>
      </c>
      <c r="L241" s="96">
        <v>57.51</v>
      </c>
      <c r="M241" s="80">
        <f t="shared" si="22"/>
        <v>2214.1349999999998</v>
      </c>
      <c r="N241" s="145"/>
      <c r="O241" s="3">
        <v>48</v>
      </c>
      <c r="S241" s="26">
        <v>64.2</v>
      </c>
      <c r="U241" s="120">
        <v>239.55377000000004</v>
      </c>
      <c r="V241" s="120">
        <f t="shared" si="20"/>
        <v>8.4562480810000018</v>
      </c>
      <c r="W241" s="120">
        <v>212.31203000000002</v>
      </c>
      <c r="X241" s="120">
        <v>231</v>
      </c>
      <c r="Y241" s="112"/>
      <c r="Z241" s="91">
        <v>50.121090000000002</v>
      </c>
      <c r="AA241" s="91">
        <v>49.778849999999998</v>
      </c>
      <c r="AB241" s="91">
        <v>59.722000000000001</v>
      </c>
      <c r="AC241" s="91">
        <v>59.722000000000001</v>
      </c>
      <c r="AF241" s="55">
        <v>55.41</v>
      </c>
      <c r="AG241" s="138">
        <f t="shared" si="23"/>
        <v>2133.2849999999999</v>
      </c>
      <c r="AH241" s="78">
        <v>45.6</v>
      </c>
      <c r="AI241" s="27">
        <v>45.6</v>
      </c>
      <c r="AJ241" s="79">
        <v>72</v>
      </c>
      <c r="AK241" s="79">
        <v>72</v>
      </c>
      <c r="AM241" s="14">
        <v>54.5</v>
      </c>
      <c r="AN241" s="14">
        <v>54.6</v>
      </c>
      <c r="AO241" s="14">
        <v>77.2</v>
      </c>
      <c r="AP241" s="14">
        <v>42.8</v>
      </c>
      <c r="AQ241" s="109">
        <v>22.5</v>
      </c>
      <c r="AR241" s="115">
        <f t="shared" si="24"/>
        <v>142.5</v>
      </c>
      <c r="AW241" s="50">
        <v>1612</v>
      </c>
    </row>
    <row r="242" spans="1:49" ht="10.15" customHeight="1" x14ac:dyDescent="0.2">
      <c r="A242" s="24">
        <v>42121</v>
      </c>
      <c r="B242" s="54">
        <f t="shared" si="25"/>
        <v>2015</v>
      </c>
      <c r="D242" s="81">
        <v>58.6</v>
      </c>
      <c r="E242" s="32">
        <v>32.64</v>
      </c>
      <c r="F242" s="34">
        <f t="shared" si="21"/>
        <v>3512.7400000000002</v>
      </c>
      <c r="G242" s="34"/>
      <c r="H242" s="34">
        <v>115</v>
      </c>
      <c r="I242" s="6">
        <v>141000</v>
      </c>
      <c r="J242" s="6">
        <v>141</v>
      </c>
      <c r="L242" s="96">
        <v>57.51</v>
      </c>
      <c r="M242" s="80">
        <f t="shared" si="22"/>
        <v>2214.1349999999998</v>
      </c>
      <c r="N242" s="145"/>
      <c r="O242" s="3">
        <v>48</v>
      </c>
      <c r="S242" s="26">
        <v>64.2</v>
      </c>
      <c r="U242" s="120">
        <v>238.51430999999982</v>
      </c>
      <c r="V242" s="120">
        <f t="shared" si="20"/>
        <v>8.4195551429999931</v>
      </c>
      <c r="W242" s="120">
        <v>211.47557999999989</v>
      </c>
      <c r="X242" s="120">
        <v>231</v>
      </c>
      <c r="Y242" s="112"/>
      <c r="Z242" s="91">
        <v>48.84637</v>
      </c>
      <c r="AA242" s="91">
        <v>50.30133</v>
      </c>
      <c r="AB242" s="91">
        <v>59.722000000000001</v>
      </c>
      <c r="AC242" s="91">
        <v>59.722000000000001</v>
      </c>
      <c r="AF242" s="55">
        <v>55.41</v>
      </c>
      <c r="AG242" s="138">
        <f t="shared" si="23"/>
        <v>2133.2849999999999</v>
      </c>
      <c r="AH242" s="78">
        <v>46.7</v>
      </c>
      <c r="AI242" s="27">
        <v>46.7</v>
      </c>
      <c r="AJ242" s="79">
        <v>72</v>
      </c>
      <c r="AK242" s="79">
        <v>72</v>
      </c>
      <c r="AM242" s="14">
        <v>54.4</v>
      </c>
      <c r="AN242" s="14">
        <v>54.4</v>
      </c>
      <c r="AO242" s="14">
        <v>77</v>
      </c>
      <c r="AP242" s="14">
        <v>39.799999999999997</v>
      </c>
      <c r="AQ242" s="109">
        <v>23.3</v>
      </c>
      <c r="AR242" s="115">
        <f t="shared" si="24"/>
        <v>140.1</v>
      </c>
      <c r="AW242" s="50">
        <v>1612</v>
      </c>
    </row>
    <row r="243" spans="1:49" ht="10.15" customHeight="1" x14ac:dyDescent="0.2">
      <c r="A243" s="24">
        <v>42122</v>
      </c>
      <c r="B243" s="54">
        <f t="shared" si="25"/>
        <v>2015</v>
      </c>
      <c r="D243" s="81">
        <v>58.6</v>
      </c>
      <c r="E243" s="32">
        <v>32.64</v>
      </c>
      <c r="F243" s="34">
        <f t="shared" si="21"/>
        <v>3512.7400000000002</v>
      </c>
      <c r="G243" s="34"/>
      <c r="H243" s="34">
        <v>117</v>
      </c>
      <c r="I243" s="6">
        <v>141000</v>
      </c>
      <c r="J243" s="6">
        <v>141</v>
      </c>
      <c r="L243" s="96">
        <v>57.51</v>
      </c>
      <c r="M243" s="80">
        <f t="shared" si="22"/>
        <v>2214.1349999999998</v>
      </c>
      <c r="N243" s="145"/>
      <c r="O243" s="3">
        <v>49</v>
      </c>
      <c r="S243" s="26">
        <v>64.2</v>
      </c>
      <c r="U243" s="120">
        <v>234.9203</v>
      </c>
      <c r="V243" s="120">
        <f t="shared" si="20"/>
        <v>8.2926865899999989</v>
      </c>
      <c r="W243" s="120">
        <v>209.66083000000009</v>
      </c>
      <c r="X243" s="120">
        <v>231</v>
      </c>
      <c r="Y243" s="112"/>
      <c r="Z243" s="91">
        <v>48.7986</v>
      </c>
      <c r="AA243" s="91">
        <v>49.080449999999999</v>
      </c>
      <c r="AB243" s="91">
        <v>59.722000000000001</v>
      </c>
      <c r="AC243" s="91">
        <v>59.722000000000001</v>
      </c>
      <c r="AF243" s="55">
        <v>55.41</v>
      </c>
      <c r="AG243" s="138">
        <f t="shared" si="23"/>
        <v>2133.2849999999999</v>
      </c>
      <c r="AH243" s="78">
        <v>48</v>
      </c>
      <c r="AI243" s="27">
        <v>48</v>
      </c>
      <c r="AJ243" s="79">
        <v>72</v>
      </c>
      <c r="AK243" s="79">
        <v>72</v>
      </c>
      <c r="AM243" s="14">
        <v>54.4</v>
      </c>
      <c r="AN243" s="14">
        <v>53.9</v>
      </c>
      <c r="AO243" s="14">
        <v>77.3</v>
      </c>
      <c r="AP243" s="14">
        <v>40.1</v>
      </c>
      <c r="AQ243" s="109">
        <v>23.6</v>
      </c>
      <c r="AR243" s="115">
        <f t="shared" si="24"/>
        <v>141</v>
      </c>
      <c r="AW243" s="50">
        <v>1612</v>
      </c>
    </row>
    <row r="244" spans="1:49" ht="10.15" customHeight="1" x14ac:dyDescent="0.2">
      <c r="A244" s="24">
        <v>42123</v>
      </c>
      <c r="B244" s="54">
        <f t="shared" si="25"/>
        <v>2015</v>
      </c>
      <c r="D244" s="81">
        <v>58.6</v>
      </c>
      <c r="E244" s="32">
        <v>32.64</v>
      </c>
      <c r="F244" s="34">
        <f t="shared" si="21"/>
        <v>3512.7400000000002</v>
      </c>
      <c r="G244" s="34"/>
      <c r="H244" s="34">
        <v>112</v>
      </c>
      <c r="I244" s="6">
        <v>141000</v>
      </c>
      <c r="J244" s="6">
        <v>141</v>
      </c>
      <c r="L244" s="96">
        <v>57.51</v>
      </c>
      <c r="M244" s="80">
        <f t="shared" si="22"/>
        <v>2214.1349999999998</v>
      </c>
      <c r="N244" s="145"/>
      <c r="O244" s="3">
        <v>51</v>
      </c>
      <c r="S244" s="26">
        <v>64.2</v>
      </c>
      <c r="U244" s="120">
        <v>235.68646999999987</v>
      </c>
      <c r="V244" s="120">
        <f t="shared" si="20"/>
        <v>8.3197323909999934</v>
      </c>
      <c r="W244" s="120">
        <v>206.82946000000013</v>
      </c>
      <c r="X244" s="120">
        <v>231</v>
      </c>
      <c r="Y244" s="112"/>
      <c r="Z244" s="91">
        <v>48.51981</v>
      </c>
      <c r="AA244" s="91">
        <v>47.79</v>
      </c>
      <c r="AB244" s="91">
        <v>59.722000000000001</v>
      </c>
      <c r="AC244" s="91">
        <v>59.722000000000001</v>
      </c>
      <c r="AF244" s="55">
        <v>55.41</v>
      </c>
      <c r="AG244" s="138">
        <f t="shared" si="23"/>
        <v>2133.2849999999999</v>
      </c>
      <c r="AH244" s="78">
        <v>48.5</v>
      </c>
      <c r="AI244" s="27">
        <v>48.5</v>
      </c>
      <c r="AJ244" s="79">
        <v>72</v>
      </c>
      <c r="AK244" s="79">
        <v>72</v>
      </c>
      <c r="AM244" s="14">
        <v>53.9</v>
      </c>
      <c r="AN244" s="14">
        <v>53.2</v>
      </c>
      <c r="AO244" s="14">
        <v>76.900000000000006</v>
      </c>
      <c r="AP244" s="14">
        <v>41</v>
      </c>
      <c r="AQ244" s="109">
        <v>20</v>
      </c>
      <c r="AR244" s="115">
        <f t="shared" si="24"/>
        <v>137.9</v>
      </c>
      <c r="AW244" s="50">
        <v>1612</v>
      </c>
    </row>
    <row r="245" spans="1:49" ht="10.15" customHeight="1" x14ac:dyDescent="0.2">
      <c r="A245" s="24">
        <v>42124</v>
      </c>
      <c r="B245" s="54">
        <f t="shared" si="25"/>
        <v>2015</v>
      </c>
      <c r="C245" s="56">
        <v>42125</v>
      </c>
      <c r="D245" s="81">
        <v>58.6</v>
      </c>
      <c r="E245" s="32">
        <v>32.64</v>
      </c>
      <c r="F245" s="34">
        <f t="shared" si="21"/>
        <v>3512.7400000000002</v>
      </c>
      <c r="G245" s="34"/>
      <c r="H245" s="34">
        <v>115</v>
      </c>
      <c r="I245" s="6">
        <v>141000</v>
      </c>
      <c r="J245" s="6">
        <v>141</v>
      </c>
      <c r="L245" s="96">
        <v>57.51</v>
      </c>
      <c r="M245" s="80">
        <f t="shared" si="22"/>
        <v>2214.1349999999998</v>
      </c>
      <c r="N245" s="145"/>
      <c r="O245" s="3">
        <v>52</v>
      </c>
      <c r="S245" s="26">
        <v>64.2</v>
      </c>
      <c r="U245" s="120">
        <v>235.87261000000001</v>
      </c>
      <c r="V245" s="120">
        <f t="shared" si="20"/>
        <v>8.3263031329999997</v>
      </c>
      <c r="W245" s="120">
        <v>209.81152999999998</v>
      </c>
      <c r="X245" s="120">
        <v>231</v>
      </c>
      <c r="Y245" s="112"/>
      <c r="Z245" s="91">
        <v>48.251690000000004</v>
      </c>
      <c r="AA245" s="91">
        <v>47.347070000000002</v>
      </c>
      <c r="AB245" s="91">
        <v>59.722000000000001</v>
      </c>
      <c r="AC245" s="91">
        <v>59.722000000000001</v>
      </c>
      <c r="AF245" s="55">
        <v>55.41</v>
      </c>
      <c r="AG245" s="138">
        <f t="shared" si="23"/>
        <v>2133.2849999999999</v>
      </c>
      <c r="AH245" s="78">
        <v>48.9</v>
      </c>
      <c r="AI245" s="27">
        <v>48.9</v>
      </c>
      <c r="AJ245" s="79">
        <v>72</v>
      </c>
      <c r="AK245" s="79">
        <v>72</v>
      </c>
      <c r="AM245" s="14">
        <v>54.9</v>
      </c>
      <c r="AN245" s="14">
        <v>55</v>
      </c>
      <c r="AO245" s="14">
        <v>76.7</v>
      </c>
      <c r="AP245" s="14">
        <v>41.5</v>
      </c>
      <c r="AQ245" s="109">
        <v>24.9</v>
      </c>
      <c r="AR245" s="115">
        <f t="shared" si="24"/>
        <v>143.1</v>
      </c>
      <c r="AW245" s="50">
        <v>1612</v>
      </c>
    </row>
    <row r="246" spans="1:49" ht="10.15" customHeight="1" x14ac:dyDescent="0.2">
      <c r="A246" s="24">
        <v>42125</v>
      </c>
      <c r="B246" s="54">
        <f t="shared" si="25"/>
        <v>2015</v>
      </c>
      <c r="C246" s="56">
        <v>42125</v>
      </c>
      <c r="D246" s="81">
        <v>55.36</v>
      </c>
      <c r="E246" s="32">
        <v>29.07</v>
      </c>
      <c r="F246" s="34">
        <f t="shared" si="21"/>
        <v>3250.5550000000003</v>
      </c>
      <c r="G246" s="34"/>
      <c r="H246" s="34">
        <v>116</v>
      </c>
      <c r="I246" s="6">
        <v>141000</v>
      </c>
      <c r="J246" s="6">
        <v>141</v>
      </c>
      <c r="L246" s="96">
        <v>57.57</v>
      </c>
      <c r="M246" s="80">
        <f t="shared" si="22"/>
        <v>2216.4450000000002</v>
      </c>
      <c r="N246" s="145"/>
      <c r="O246" s="3">
        <v>53</v>
      </c>
      <c r="S246" s="26">
        <v>63.2</v>
      </c>
      <c r="U246" s="120">
        <v>241.02635999999998</v>
      </c>
      <c r="V246" s="120">
        <f t="shared" si="20"/>
        <v>8.5082305079999987</v>
      </c>
      <c r="W246" s="120">
        <v>213.02524000000022</v>
      </c>
      <c r="X246" s="120">
        <v>236</v>
      </c>
      <c r="Y246" s="112"/>
      <c r="Z246" s="91">
        <v>48.310369999999999</v>
      </c>
      <c r="AA246" s="91">
        <v>45.369860000000003</v>
      </c>
      <c r="AB246" s="91">
        <v>59.2</v>
      </c>
      <c r="AC246" s="91">
        <v>59.2</v>
      </c>
      <c r="AF246" s="55">
        <v>53.47</v>
      </c>
      <c r="AG246" s="138">
        <f t="shared" si="23"/>
        <v>2058.5949999999998</v>
      </c>
      <c r="AH246" s="78">
        <v>44.7</v>
      </c>
      <c r="AI246" s="27">
        <v>44.7</v>
      </c>
      <c r="AJ246" s="79">
        <v>73</v>
      </c>
      <c r="AK246" s="79">
        <v>73</v>
      </c>
      <c r="AM246" s="14">
        <v>55</v>
      </c>
      <c r="AN246" s="14">
        <v>55.8</v>
      </c>
      <c r="AO246" s="14">
        <v>76.599999999999994</v>
      </c>
      <c r="AP246" s="14">
        <v>39.700000000000003</v>
      </c>
      <c r="AQ246" s="109">
        <v>26.6</v>
      </c>
      <c r="AR246" s="115">
        <f t="shared" si="24"/>
        <v>142.9</v>
      </c>
      <c r="AW246" s="50">
        <v>1619</v>
      </c>
    </row>
    <row r="247" spans="1:49" ht="10.15" customHeight="1" x14ac:dyDescent="0.2">
      <c r="A247" s="24">
        <v>42126</v>
      </c>
      <c r="B247" s="54">
        <f t="shared" si="25"/>
        <v>2015</v>
      </c>
      <c r="D247" s="81">
        <v>55.36</v>
      </c>
      <c r="E247" s="32">
        <v>29.07</v>
      </c>
      <c r="F247" s="34">
        <f t="shared" si="21"/>
        <v>3250.5550000000003</v>
      </c>
      <c r="G247" s="34"/>
      <c r="H247" s="34">
        <v>124</v>
      </c>
      <c r="I247" s="6">
        <v>141000</v>
      </c>
      <c r="J247" s="6">
        <v>141</v>
      </c>
      <c r="L247" s="96">
        <v>57.57</v>
      </c>
      <c r="M247" s="80">
        <f t="shared" si="22"/>
        <v>2216.4450000000002</v>
      </c>
      <c r="N247" s="145"/>
      <c r="O247" s="3">
        <v>46</v>
      </c>
      <c r="S247" s="26">
        <v>63.2</v>
      </c>
      <c r="U247" s="120">
        <v>242.51614999999993</v>
      </c>
      <c r="V247" s="120">
        <f t="shared" si="20"/>
        <v>8.5608200949999969</v>
      </c>
      <c r="W247" s="120">
        <v>214.47114999999999</v>
      </c>
      <c r="X247" s="120">
        <v>236</v>
      </c>
      <c r="Y247" s="112"/>
      <c r="Z247" s="91">
        <v>48.285029999999999</v>
      </c>
      <c r="AA247" s="91">
        <v>45.74006</v>
      </c>
      <c r="AB247" s="91">
        <v>59.2</v>
      </c>
      <c r="AC247" s="91">
        <v>59.2</v>
      </c>
      <c r="AF247" s="55">
        <v>53.47</v>
      </c>
      <c r="AG247" s="138">
        <f t="shared" si="23"/>
        <v>2058.5949999999998</v>
      </c>
      <c r="AH247" s="78">
        <v>46</v>
      </c>
      <c r="AI247" s="27">
        <v>46</v>
      </c>
      <c r="AJ247" s="79">
        <v>73</v>
      </c>
      <c r="AK247" s="79">
        <v>73</v>
      </c>
      <c r="AM247" s="14">
        <v>51</v>
      </c>
      <c r="AN247" s="14">
        <v>51.5</v>
      </c>
      <c r="AO247" s="14">
        <v>74.3</v>
      </c>
      <c r="AP247" s="14">
        <v>37.1</v>
      </c>
      <c r="AQ247" s="109">
        <v>29.6</v>
      </c>
      <c r="AR247" s="115">
        <f t="shared" si="24"/>
        <v>141</v>
      </c>
      <c r="AW247" s="50">
        <v>1619</v>
      </c>
    </row>
    <row r="248" spans="1:49" ht="10.15" customHeight="1" x14ac:dyDescent="0.2">
      <c r="A248" s="24">
        <v>42127</v>
      </c>
      <c r="B248" s="54">
        <f t="shared" si="25"/>
        <v>2015</v>
      </c>
      <c r="D248" s="81">
        <v>55.36</v>
      </c>
      <c r="E248" s="32">
        <v>29.07</v>
      </c>
      <c r="F248" s="34">
        <f t="shared" si="21"/>
        <v>3250.5550000000003</v>
      </c>
      <c r="G248" s="34"/>
      <c r="H248" s="34">
        <v>120</v>
      </c>
      <c r="I248" s="6">
        <v>141000</v>
      </c>
      <c r="J248" s="6">
        <v>141</v>
      </c>
      <c r="L248" s="96">
        <v>57.57</v>
      </c>
      <c r="M248" s="80">
        <f t="shared" si="22"/>
        <v>2216.4450000000002</v>
      </c>
      <c r="N248" s="145"/>
      <c r="O248" s="3">
        <v>49</v>
      </c>
      <c r="S248" s="26">
        <v>63.2</v>
      </c>
      <c r="U248" s="120">
        <v>244.54168000000013</v>
      </c>
      <c r="V248" s="120">
        <f t="shared" si="20"/>
        <v>8.6323213040000049</v>
      </c>
      <c r="W248" s="120">
        <v>215.16173999999992</v>
      </c>
      <c r="X248" s="120">
        <v>236</v>
      </c>
      <c r="Y248" s="112"/>
      <c r="Z248" s="91">
        <v>48.182969999999997</v>
      </c>
      <c r="AA248" s="91">
        <v>44.915039999999998</v>
      </c>
      <c r="AB248" s="91">
        <v>59.2</v>
      </c>
      <c r="AC248" s="91">
        <v>59.2</v>
      </c>
      <c r="AE248" s="95"/>
      <c r="AF248" s="55">
        <v>53.47</v>
      </c>
      <c r="AG248" s="138">
        <f t="shared" si="23"/>
        <v>2058.5949999999998</v>
      </c>
      <c r="AH248" s="78">
        <v>43.9</v>
      </c>
      <c r="AI248" s="27">
        <v>43.9</v>
      </c>
      <c r="AJ248" s="79">
        <v>73</v>
      </c>
      <c r="AK248" s="79">
        <v>73</v>
      </c>
      <c r="AM248" s="14">
        <v>51.5</v>
      </c>
      <c r="AN248" s="14">
        <v>50.9</v>
      </c>
      <c r="AO248" s="14">
        <v>73.7</v>
      </c>
      <c r="AP248" s="14">
        <v>36.200000000000003</v>
      </c>
      <c r="AQ248" s="109">
        <v>32.200000000000003</v>
      </c>
      <c r="AR248" s="115">
        <f t="shared" si="24"/>
        <v>142.10000000000002</v>
      </c>
      <c r="AW248" s="50">
        <v>1619</v>
      </c>
    </row>
    <row r="249" spans="1:49" ht="10.15" customHeight="1" x14ac:dyDescent="0.2">
      <c r="A249" s="24">
        <v>42128</v>
      </c>
      <c r="B249" s="54">
        <f t="shared" si="25"/>
        <v>2015</v>
      </c>
      <c r="D249" s="81">
        <v>55.36</v>
      </c>
      <c r="E249" s="32">
        <v>29.07</v>
      </c>
      <c r="F249" s="34">
        <f t="shared" si="21"/>
        <v>3250.5550000000003</v>
      </c>
      <c r="G249" s="34"/>
      <c r="H249" s="34">
        <v>114</v>
      </c>
      <c r="I249" s="6">
        <v>141000</v>
      </c>
      <c r="J249" s="6">
        <v>141</v>
      </c>
      <c r="L249" s="96">
        <v>57.57</v>
      </c>
      <c r="M249" s="80">
        <f t="shared" si="22"/>
        <v>2216.4450000000002</v>
      </c>
      <c r="N249" s="145"/>
      <c r="O249" s="3">
        <v>46</v>
      </c>
      <c r="S249" s="26">
        <v>63.2</v>
      </c>
      <c r="U249" s="120">
        <v>228.44957999999988</v>
      </c>
      <c r="V249" s="120">
        <f t="shared" si="20"/>
        <v>8.0642701739999954</v>
      </c>
      <c r="W249" s="120">
        <v>211.30501000000004</v>
      </c>
      <c r="X249" s="111">
        <v>224</v>
      </c>
      <c r="Y249" s="112" t="s">
        <v>63</v>
      </c>
      <c r="Z249" s="91">
        <v>46.470199999999998</v>
      </c>
      <c r="AA249" s="91">
        <v>44.881610000000002</v>
      </c>
      <c r="AB249" s="91">
        <v>59.2</v>
      </c>
      <c r="AC249" s="91">
        <v>59.2</v>
      </c>
      <c r="AE249" s="95"/>
      <c r="AF249" s="55">
        <v>53.47</v>
      </c>
      <c r="AG249" s="138">
        <f t="shared" si="23"/>
        <v>2058.5949999999998</v>
      </c>
      <c r="AH249" s="78">
        <v>43.9</v>
      </c>
      <c r="AI249" s="27">
        <v>43.9</v>
      </c>
      <c r="AJ249" s="79">
        <v>73</v>
      </c>
      <c r="AK249" s="79">
        <v>73</v>
      </c>
      <c r="AM249" s="14">
        <v>52</v>
      </c>
      <c r="AN249" s="14">
        <v>51.4</v>
      </c>
      <c r="AO249" s="14">
        <v>73.3</v>
      </c>
      <c r="AP249" s="14">
        <v>35.4</v>
      </c>
      <c r="AQ249" s="109">
        <v>30.9</v>
      </c>
      <c r="AR249" s="115">
        <f t="shared" si="24"/>
        <v>139.6</v>
      </c>
      <c r="AW249" s="50">
        <v>1619</v>
      </c>
    </row>
    <row r="250" spans="1:49" ht="10.15" customHeight="1" x14ac:dyDescent="0.2">
      <c r="A250" s="24">
        <v>42129</v>
      </c>
      <c r="B250" s="54">
        <f t="shared" si="25"/>
        <v>2015</v>
      </c>
      <c r="D250" s="81">
        <v>55.36</v>
      </c>
      <c r="E250" s="32">
        <v>29.07</v>
      </c>
      <c r="F250" s="34">
        <f t="shared" si="21"/>
        <v>3250.5550000000003</v>
      </c>
      <c r="G250" s="34"/>
      <c r="H250" s="34">
        <v>115</v>
      </c>
      <c r="I250" s="6">
        <v>137000</v>
      </c>
      <c r="J250" s="55">
        <v>137</v>
      </c>
      <c r="K250" s="86" t="s">
        <v>59</v>
      </c>
      <c r="L250" s="96">
        <v>57.57</v>
      </c>
      <c r="M250" s="80">
        <f t="shared" si="22"/>
        <v>2216.4450000000002</v>
      </c>
      <c r="N250" s="145"/>
      <c r="O250" s="3">
        <v>46</v>
      </c>
      <c r="S250" s="26">
        <v>63.2</v>
      </c>
      <c r="U250" s="120">
        <v>222.76792000000003</v>
      </c>
      <c r="V250" s="120">
        <f t="shared" si="20"/>
        <v>7.8637075760000004</v>
      </c>
      <c r="W250" s="120">
        <v>209.06465999999995</v>
      </c>
      <c r="X250" s="111">
        <v>224</v>
      </c>
      <c r="Y250" s="112" t="s">
        <v>63</v>
      </c>
      <c r="Z250" s="91">
        <v>46.919229999999999</v>
      </c>
      <c r="AA250" s="91">
        <v>44.845660000000002</v>
      </c>
      <c r="AB250" s="91">
        <v>59.2</v>
      </c>
      <c r="AC250" s="91">
        <v>59.2</v>
      </c>
      <c r="AE250" s="95"/>
      <c r="AF250" s="55">
        <v>53.47</v>
      </c>
      <c r="AG250" s="138">
        <f t="shared" si="23"/>
        <v>2058.5949999999998</v>
      </c>
      <c r="AH250" s="78">
        <v>44.5</v>
      </c>
      <c r="AI250" s="27">
        <v>44.5</v>
      </c>
      <c r="AJ250" s="79">
        <v>73</v>
      </c>
      <c r="AK250" s="79">
        <v>73</v>
      </c>
      <c r="AM250" s="14">
        <v>52.3</v>
      </c>
      <c r="AN250" s="14">
        <v>51.9</v>
      </c>
      <c r="AO250" s="14">
        <v>74.099999999999994</v>
      </c>
      <c r="AP250" s="14">
        <v>36.4</v>
      </c>
      <c r="AQ250" s="109">
        <v>22.4</v>
      </c>
      <c r="AR250" s="115">
        <f t="shared" si="24"/>
        <v>132.9</v>
      </c>
      <c r="AW250" s="50">
        <v>1619</v>
      </c>
    </row>
    <row r="251" spans="1:49" ht="10.15" customHeight="1" x14ac:dyDescent="0.2">
      <c r="A251" s="24">
        <v>42130</v>
      </c>
      <c r="B251" s="54">
        <f t="shared" si="25"/>
        <v>2015</v>
      </c>
      <c r="D251" s="81">
        <v>55.36</v>
      </c>
      <c r="E251" s="32">
        <v>29.07</v>
      </c>
      <c r="F251" s="34">
        <f t="shared" si="21"/>
        <v>3250.5550000000003</v>
      </c>
      <c r="G251" s="34"/>
      <c r="H251" s="34">
        <v>113</v>
      </c>
      <c r="I251" s="6">
        <v>137000</v>
      </c>
      <c r="J251" s="55">
        <v>137</v>
      </c>
      <c r="K251" s="86" t="s">
        <v>59</v>
      </c>
      <c r="L251" s="96">
        <v>57.57</v>
      </c>
      <c r="M251" s="80">
        <f t="shared" si="22"/>
        <v>2216.4450000000002</v>
      </c>
      <c r="N251" s="145"/>
      <c r="O251" s="3">
        <v>47</v>
      </c>
      <c r="S251" s="26">
        <v>63.2</v>
      </c>
      <c r="U251" s="120">
        <v>222.26080999999994</v>
      </c>
      <c r="V251" s="120">
        <f t="shared" si="20"/>
        <v>7.8458065929999972</v>
      </c>
      <c r="W251" s="120">
        <v>213.86317999999991</v>
      </c>
      <c r="X251" s="111">
        <v>229</v>
      </c>
      <c r="Y251" s="112" t="s">
        <v>90</v>
      </c>
      <c r="Z251" s="91">
        <v>49.207189999999997</v>
      </c>
      <c r="AA251" s="91">
        <v>46.2834</v>
      </c>
      <c r="AB251" s="91">
        <v>59.2</v>
      </c>
      <c r="AC251" s="91">
        <v>59.2</v>
      </c>
      <c r="AE251" s="95"/>
      <c r="AF251" s="55">
        <v>53.47</v>
      </c>
      <c r="AG251" s="138">
        <f t="shared" si="23"/>
        <v>2058.5949999999998</v>
      </c>
      <c r="AH251" s="78">
        <v>47.7</v>
      </c>
      <c r="AI251" s="27">
        <v>47.7</v>
      </c>
      <c r="AJ251" s="79">
        <v>73</v>
      </c>
      <c r="AK251" s="79">
        <v>73</v>
      </c>
      <c r="AM251" s="14">
        <v>52.1</v>
      </c>
      <c r="AN251" s="14">
        <v>51.7</v>
      </c>
      <c r="AO251" s="14">
        <v>73.8</v>
      </c>
      <c r="AP251" s="14">
        <v>36.9</v>
      </c>
      <c r="AQ251" s="109">
        <v>21</v>
      </c>
      <c r="AR251" s="115">
        <f t="shared" si="24"/>
        <v>131.69999999999999</v>
      </c>
      <c r="AW251" s="50">
        <v>1619</v>
      </c>
    </row>
    <row r="252" spans="1:49" ht="10.15" customHeight="1" x14ac:dyDescent="0.2">
      <c r="A252" s="24">
        <v>42131</v>
      </c>
      <c r="B252" s="54">
        <f t="shared" si="25"/>
        <v>2015</v>
      </c>
      <c r="D252" s="81">
        <v>55.36</v>
      </c>
      <c r="E252" s="32">
        <v>29.07</v>
      </c>
      <c r="F252" s="34">
        <f t="shared" si="21"/>
        <v>3250.5550000000003</v>
      </c>
      <c r="G252" s="34"/>
      <c r="H252" s="34">
        <v>119</v>
      </c>
      <c r="I252" s="6">
        <v>137000</v>
      </c>
      <c r="J252" s="55">
        <v>137</v>
      </c>
      <c r="K252" s="86" t="s">
        <v>59</v>
      </c>
      <c r="L252" s="96">
        <v>57.57</v>
      </c>
      <c r="M252" s="80">
        <f t="shared" si="22"/>
        <v>2216.4450000000002</v>
      </c>
      <c r="N252" s="145"/>
      <c r="O252" s="3">
        <v>51</v>
      </c>
      <c r="S252" s="26">
        <v>63.2</v>
      </c>
      <c r="U252" s="120">
        <v>221.20305999999994</v>
      </c>
      <c r="V252" s="120">
        <f t="shared" si="20"/>
        <v>7.8084680179999966</v>
      </c>
      <c r="W252" s="120">
        <v>212.68139000000008</v>
      </c>
      <c r="X252" s="111">
        <v>229</v>
      </c>
      <c r="Y252" s="112" t="s">
        <v>90</v>
      </c>
      <c r="Z252" s="91">
        <v>50.162120000000002</v>
      </c>
      <c r="AA252" s="91">
        <v>46.907960000000003</v>
      </c>
      <c r="AB252" s="91">
        <v>59.2</v>
      </c>
      <c r="AC252" s="91">
        <v>59.2</v>
      </c>
      <c r="AE252" s="95"/>
      <c r="AF252" s="55">
        <v>53.47</v>
      </c>
      <c r="AG252" s="138">
        <f t="shared" si="23"/>
        <v>2058.5949999999998</v>
      </c>
      <c r="AH252" s="78">
        <v>46.6</v>
      </c>
      <c r="AI252" s="27">
        <v>46.6</v>
      </c>
      <c r="AJ252" s="79">
        <v>73</v>
      </c>
      <c r="AK252" s="79">
        <v>73</v>
      </c>
      <c r="AM252" s="14">
        <v>51</v>
      </c>
      <c r="AN252" s="14">
        <v>51.1</v>
      </c>
      <c r="AO252" s="14">
        <v>73.8</v>
      </c>
      <c r="AP252" s="14">
        <v>37.299999999999997</v>
      </c>
      <c r="AQ252" s="109">
        <v>19.5</v>
      </c>
      <c r="AR252" s="115">
        <f t="shared" si="24"/>
        <v>130.6</v>
      </c>
      <c r="AW252" s="50">
        <v>1619</v>
      </c>
    </row>
    <row r="253" spans="1:49" ht="10.15" customHeight="1" x14ac:dyDescent="0.2">
      <c r="A253" s="24">
        <v>42132</v>
      </c>
      <c r="B253" s="54">
        <f t="shared" si="25"/>
        <v>2015</v>
      </c>
      <c r="D253" s="81">
        <v>55.36</v>
      </c>
      <c r="E253" s="32">
        <v>29.07</v>
      </c>
      <c r="F253" s="34">
        <f t="shared" si="21"/>
        <v>3250.5550000000003</v>
      </c>
      <c r="G253" s="34"/>
      <c r="H253" s="34">
        <v>118</v>
      </c>
      <c r="I253" s="6">
        <v>141000</v>
      </c>
      <c r="J253" s="6">
        <v>141</v>
      </c>
      <c r="L253" s="96">
        <v>57.57</v>
      </c>
      <c r="M253" s="80">
        <f t="shared" si="22"/>
        <v>2216.4450000000002</v>
      </c>
      <c r="N253" s="145"/>
      <c r="O253" s="3">
        <v>50</v>
      </c>
      <c r="S253" s="80">
        <v>57</v>
      </c>
      <c r="T253" s="83" t="s">
        <v>64</v>
      </c>
      <c r="U253" s="120">
        <v>239.29499000000007</v>
      </c>
      <c r="V253" s="120">
        <f t="shared" si="20"/>
        <v>8.4471131470000014</v>
      </c>
      <c r="W253" s="120">
        <v>208.53134999999992</v>
      </c>
      <c r="X253" s="120">
        <v>236</v>
      </c>
      <c r="Z253" s="91">
        <v>49.995829999999998</v>
      </c>
      <c r="AA253" s="91">
        <v>47.216900000000003</v>
      </c>
      <c r="AB253" s="91">
        <v>59.2</v>
      </c>
      <c r="AC253" s="91">
        <v>59.2</v>
      </c>
      <c r="AF253" s="55">
        <v>53.47</v>
      </c>
      <c r="AG253" s="138">
        <f t="shared" si="23"/>
        <v>2058.5949999999998</v>
      </c>
      <c r="AH253" s="78">
        <v>45</v>
      </c>
      <c r="AI253" s="27">
        <v>45</v>
      </c>
      <c r="AJ253" s="79">
        <v>73</v>
      </c>
      <c r="AK253" s="79">
        <v>73</v>
      </c>
      <c r="AM253" s="14">
        <v>52.2</v>
      </c>
      <c r="AN253" s="14">
        <v>52.2</v>
      </c>
      <c r="AO253" s="14">
        <v>74</v>
      </c>
      <c r="AP253" s="14">
        <v>38.200000000000003</v>
      </c>
      <c r="AQ253" s="109">
        <v>15.5</v>
      </c>
      <c r="AR253" s="115">
        <f t="shared" si="24"/>
        <v>127.7</v>
      </c>
      <c r="AW253" s="50">
        <v>1619</v>
      </c>
    </row>
    <row r="254" spans="1:49" ht="10.15" customHeight="1" x14ac:dyDescent="0.2">
      <c r="A254" s="24">
        <v>42133</v>
      </c>
      <c r="B254" s="54">
        <f t="shared" si="25"/>
        <v>2015</v>
      </c>
      <c r="D254" s="81">
        <v>55.36</v>
      </c>
      <c r="E254" s="32">
        <v>29.07</v>
      </c>
      <c r="F254" s="34">
        <f t="shared" si="21"/>
        <v>3250.5550000000003</v>
      </c>
      <c r="G254" s="34"/>
      <c r="H254" s="34">
        <v>122</v>
      </c>
      <c r="I254" s="6">
        <v>141000</v>
      </c>
      <c r="J254" s="6">
        <v>141</v>
      </c>
      <c r="L254" s="96">
        <v>57.57</v>
      </c>
      <c r="M254" s="80">
        <f t="shared" si="22"/>
        <v>2216.4450000000002</v>
      </c>
      <c r="N254" s="145"/>
      <c r="O254" s="3">
        <v>48</v>
      </c>
      <c r="S254" s="80">
        <v>57</v>
      </c>
      <c r="T254" s="83" t="s">
        <v>64</v>
      </c>
      <c r="U254" s="120">
        <v>240.70706999999996</v>
      </c>
      <c r="V254" s="120">
        <f t="shared" si="20"/>
        <v>8.4969595709999979</v>
      </c>
      <c r="W254" s="120">
        <v>207.03933000000001</v>
      </c>
      <c r="X254" s="120">
        <v>236</v>
      </c>
      <c r="Z254" s="91">
        <v>49.187730000000002</v>
      </c>
      <c r="AA254" s="91">
        <v>47.978389999999997</v>
      </c>
      <c r="AB254" s="91">
        <v>59.2</v>
      </c>
      <c r="AC254" s="91">
        <v>59.2</v>
      </c>
      <c r="AF254" s="55">
        <v>53.47</v>
      </c>
      <c r="AG254" s="138">
        <f t="shared" si="23"/>
        <v>2058.5949999999998</v>
      </c>
      <c r="AH254" s="78">
        <v>45</v>
      </c>
      <c r="AI254" s="27">
        <v>45</v>
      </c>
      <c r="AJ254" s="79">
        <v>73</v>
      </c>
      <c r="AK254" s="79">
        <v>73</v>
      </c>
      <c r="AM254" s="14">
        <v>52.2</v>
      </c>
      <c r="AN254" s="14">
        <v>52.3</v>
      </c>
      <c r="AO254" s="14">
        <v>73.3</v>
      </c>
      <c r="AP254" s="14">
        <v>39.5</v>
      </c>
      <c r="AQ254" s="109">
        <v>17.100000000000001</v>
      </c>
      <c r="AR254" s="115">
        <f t="shared" si="24"/>
        <v>129.9</v>
      </c>
      <c r="AW254" s="50">
        <v>1619</v>
      </c>
    </row>
    <row r="255" spans="1:49" ht="10.15" customHeight="1" x14ac:dyDescent="0.2">
      <c r="A255" s="24">
        <v>42134</v>
      </c>
      <c r="B255" s="54">
        <f t="shared" si="25"/>
        <v>2015</v>
      </c>
      <c r="D255" s="81">
        <v>55.36</v>
      </c>
      <c r="E255" s="32">
        <v>29.07</v>
      </c>
      <c r="F255" s="34">
        <f t="shared" si="21"/>
        <v>3250.5550000000003</v>
      </c>
      <c r="G255" s="34"/>
      <c r="H255" s="34">
        <v>117</v>
      </c>
      <c r="I255" s="6">
        <v>141000</v>
      </c>
      <c r="J255" s="6">
        <v>141</v>
      </c>
      <c r="L255" s="96">
        <v>57.57</v>
      </c>
      <c r="M255" s="80">
        <f t="shared" si="22"/>
        <v>2216.4450000000002</v>
      </c>
      <c r="N255" s="145"/>
      <c r="O255" s="3">
        <v>48</v>
      </c>
      <c r="S255" s="80">
        <v>57</v>
      </c>
      <c r="T255" s="83" t="s">
        <v>64</v>
      </c>
      <c r="U255" s="120">
        <v>237.3712899999999</v>
      </c>
      <c r="V255" s="120">
        <f t="shared" ref="V255:V318" si="26">U255*$V$1/1000</f>
        <v>8.3792065369999964</v>
      </c>
      <c r="W255" s="120">
        <v>208.0609299999999</v>
      </c>
      <c r="X255" s="120">
        <v>236</v>
      </c>
      <c r="Z255" s="91">
        <v>48.494709999999998</v>
      </c>
      <c r="AA255" s="91">
        <v>49.282910000000001</v>
      </c>
      <c r="AB255" s="91">
        <v>59.2</v>
      </c>
      <c r="AC255" s="91">
        <v>59.2</v>
      </c>
      <c r="AE255" s="95"/>
      <c r="AF255" s="55">
        <v>53.47</v>
      </c>
      <c r="AG255" s="138">
        <f t="shared" si="23"/>
        <v>2058.5949999999998</v>
      </c>
      <c r="AH255" s="78">
        <v>44</v>
      </c>
      <c r="AI255" s="27">
        <v>44</v>
      </c>
      <c r="AJ255" s="79">
        <v>73</v>
      </c>
      <c r="AK255" s="79">
        <v>73</v>
      </c>
      <c r="AM255" s="14">
        <v>50.4</v>
      </c>
      <c r="AN255" s="14">
        <v>50.3</v>
      </c>
      <c r="AO255" s="14">
        <v>73.8</v>
      </c>
      <c r="AP255" s="14">
        <v>40.799999999999997</v>
      </c>
      <c r="AQ255" s="109">
        <v>23.6</v>
      </c>
      <c r="AR255" s="115">
        <f t="shared" si="24"/>
        <v>138.19999999999999</v>
      </c>
      <c r="AW255" s="50">
        <v>1619</v>
      </c>
    </row>
    <row r="256" spans="1:49" ht="10.15" customHeight="1" x14ac:dyDescent="0.2">
      <c r="A256" s="24">
        <v>42135</v>
      </c>
      <c r="B256" s="54">
        <f t="shared" si="25"/>
        <v>2015</v>
      </c>
      <c r="D256" s="81">
        <v>55.36</v>
      </c>
      <c r="E256" s="32">
        <v>29.07</v>
      </c>
      <c r="F256" s="34">
        <f t="shared" si="21"/>
        <v>3250.5550000000003</v>
      </c>
      <c r="G256" s="34"/>
      <c r="H256" s="34">
        <v>113</v>
      </c>
      <c r="I256" s="6">
        <v>141000</v>
      </c>
      <c r="J256" s="6">
        <v>141</v>
      </c>
      <c r="L256" s="96">
        <v>57.57</v>
      </c>
      <c r="M256" s="80">
        <f t="shared" si="22"/>
        <v>2216.4450000000002</v>
      </c>
      <c r="N256" s="145"/>
      <c r="O256" s="3">
        <v>47</v>
      </c>
      <c r="S256" s="80">
        <v>57</v>
      </c>
      <c r="T256" s="83" t="s">
        <v>64</v>
      </c>
      <c r="U256" s="120">
        <v>224.99463000000006</v>
      </c>
      <c r="V256" s="120">
        <f t="shared" si="26"/>
        <v>7.9423104390000017</v>
      </c>
      <c r="W256" s="120">
        <v>203.68702999999999</v>
      </c>
      <c r="X256" s="111">
        <v>229</v>
      </c>
      <c r="Y256" s="110" t="s">
        <v>65</v>
      </c>
      <c r="Z256" s="91">
        <v>48.184629999999999</v>
      </c>
      <c r="AA256" s="91">
        <v>48.55715</v>
      </c>
      <c r="AB256" s="94">
        <v>59</v>
      </c>
      <c r="AC256" s="94">
        <v>59</v>
      </c>
      <c r="AE256" s="95" t="s">
        <v>71</v>
      </c>
      <c r="AF256" s="55">
        <v>53.47</v>
      </c>
      <c r="AG256" s="138">
        <f t="shared" si="23"/>
        <v>2058.5949999999998</v>
      </c>
      <c r="AH256" s="78">
        <v>43.8</v>
      </c>
      <c r="AI256" s="27">
        <v>43.8</v>
      </c>
      <c r="AJ256" s="82">
        <v>57</v>
      </c>
      <c r="AK256" s="79">
        <v>70</v>
      </c>
      <c r="AL256" s="27" t="s">
        <v>45</v>
      </c>
      <c r="AM256" s="14">
        <v>52.4</v>
      </c>
      <c r="AN256" s="14">
        <v>53</v>
      </c>
      <c r="AO256" s="14">
        <v>74.2</v>
      </c>
      <c r="AP256" s="14">
        <v>40.299999999999997</v>
      </c>
      <c r="AQ256" s="109">
        <v>23</v>
      </c>
      <c r="AR256" s="115">
        <f t="shared" si="24"/>
        <v>137.5</v>
      </c>
      <c r="AW256" s="50">
        <v>1619</v>
      </c>
    </row>
    <row r="257" spans="1:49" ht="10.15" customHeight="1" x14ac:dyDescent="0.2">
      <c r="A257" s="24">
        <v>42136</v>
      </c>
      <c r="B257" s="54">
        <f t="shared" si="25"/>
        <v>2015</v>
      </c>
      <c r="D257" s="81">
        <v>55.36</v>
      </c>
      <c r="E257" s="32">
        <v>29.07</v>
      </c>
      <c r="F257" s="34">
        <f t="shared" si="21"/>
        <v>3250.5550000000003</v>
      </c>
      <c r="G257" s="34"/>
      <c r="H257" s="34">
        <v>113</v>
      </c>
      <c r="I257" s="6">
        <v>141000</v>
      </c>
      <c r="J257" s="6">
        <v>141</v>
      </c>
      <c r="L257" s="96">
        <v>57.57</v>
      </c>
      <c r="M257" s="80">
        <f t="shared" si="22"/>
        <v>2216.4450000000002</v>
      </c>
      <c r="N257" s="145"/>
      <c r="O257" s="3">
        <v>46</v>
      </c>
      <c r="S257" s="80">
        <v>57</v>
      </c>
      <c r="T257" s="83" t="s">
        <v>64</v>
      </c>
      <c r="U257" s="120">
        <v>225.31124999999986</v>
      </c>
      <c r="V257" s="120">
        <f t="shared" si="26"/>
        <v>7.9534871249999943</v>
      </c>
      <c r="W257" s="120">
        <v>204.58053999999996</v>
      </c>
      <c r="X257" s="111">
        <v>229</v>
      </c>
      <c r="Y257" s="110" t="s">
        <v>65</v>
      </c>
      <c r="Z257" s="91">
        <v>48.089570000000002</v>
      </c>
      <c r="AA257" s="91">
        <v>48.964910000000003</v>
      </c>
      <c r="AB257" s="94">
        <v>59</v>
      </c>
      <c r="AC257" s="94">
        <v>59</v>
      </c>
      <c r="AE257" s="95" t="s">
        <v>71</v>
      </c>
      <c r="AF257" s="55">
        <v>53.47</v>
      </c>
      <c r="AG257" s="138">
        <f t="shared" si="23"/>
        <v>2058.5949999999998</v>
      </c>
      <c r="AH257" s="78">
        <v>44.6</v>
      </c>
      <c r="AI257" s="27">
        <v>44.6</v>
      </c>
      <c r="AJ257" s="82">
        <v>57</v>
      </c>
      <c r="AK257" s="79">
        <v>70</v>
      </c>
      <c r="AL257" s="27" t="s">
        <v>45</v>
      </c>
      <c r="AM257" s="14">
        <v>51.6</v>
      </c>
      <c r="AN257" s="14">
        <v>51.9</v>
      </c>
      <c r="AO257" s="14">
        <v>74</v>
      </c>
      <c r="AP257" s="14">
        <v>39</v>
      </c>
      <c r="AQ257" s="109">
        <v>18.2</v>
      </c>
      <c r="AR257" s="115">
        <f t="shared" si="24"/>
        <v>131.19999999999999</v>
      </c>
      <c r="AW257" s="50">
        <v>1619</v>
      </c>
    </row>
    <row r="258" spans="1:49" ht="10.15" customHeight="1" x14ac:dyDescent="0.2">
      <c r="A258" s="24">
        <v>42137</v>
      </c>
      <c r="B258" s="54">
        <f t="shared" si="25"/>
        <v>2015</v>
      </c>
      <c r="D258" s="81">
        <v>55.36</v>
      </c>
      <c r="E258" s="32">
        <v>29.07</v>
      </c>
      <c r="F258" s="34">
        <f t="shared" si="21"/>
        <v>3250.5550000000003</v>
      </c>
      <c r="G258" s="34"/>
      <c r="H258" s="34">
        <v>116</v>
      </c>
      <c r="I258" s="6">
        <v>141000</v>
      </c>
      <c r="J258" s="6">
        <v>141</v>
      </c>
      <c r="L258" s="96">
        <v>57.57</v>
      </c>
      <c r="M258" s="80">
        <f t="shared" si="22"/>
        <v>2216.4450000000002</v>
      </c>
      <c r="N258" s="145"/>
      <c r="O258" s="3">
        <v>47</v>
      </c>
      <c r="S258" s="26">
        <v>63.2</v>
      </c>
      <c r="T258" s="83"/>
      <c r="U258" s="120">
        <v>228.46203000000006</v>
      </c>
      <c r="V258" s="120">
        <f t="shared" si="26"/>
        <v>8.0647096590000018</v>
      </c>
      <c r="W258" s="120">
        <v>207.10960000000003</v>
      </c>
      <c r="X258" s="111">
        <v>229</v>
      </c>
      <c r="Y258" s="110" t="s">
        <v>65</v>
      </c>
      <c r="Z258" s="91">
        <v>48.030479999999997</v>
      </c>
      <c r="AA258" s="91">
        <v>48.471989999999998</v>
      </c>
      <c r="AB258" s="94">
        <v>59</v>
      </c>
      <c r="AC258" s="94">
        <v>59</v>
      </c>
      <c r="AE258" s="95" t="s">
        <v>71</v>
      </c>
      <c r="AF258" s="55">
        <v>53.47</v>
      </c>
      <c r="AG258" s="138">
        <f t="shared" si="23"/>
        <v>2058.5949999999998</v>
      </c>
      <c r="AH258" s="78">
        <v>42.6</v>
      </c>
      <c r="AI258" s="27">
        <v>42.6</v>
      </c>
      <c r="AJ258" s="82">
        <v>57</v>
      </c>
      <c r="AK258" s="79">
        <v>70</v>
      </c>
      <c r="AL258" s="27" t="s">
        <v>45</v>
      </c>
      <c r="AM258" s="14">
        <v>47.9</v>
      </c>
      <c r="AN258" s="14">
        <v>47.9</v>
      </c>
      <c r="AO258" s="14">
        <v>75.099999999999994</v>
      </c>
      <c r="AP258" s="14">
        <v>38</v>
      </c>
      <c r="AQ258" s="109">
        <v>14.2</v>
      </c>
      <c r="AR258" s="115">
        <f t="shared" si="24"/>
        <v>127.3</v>
      </c>
      <c r="AW258" s="50">
        <v>1619</v>
      </c>
    </row>
    <row r="259" spans="1:49" ht="10.15" customHeight="1" x14ac:dyDescent="0.2">
      <c r="A259" s="24">
        <v>42138</v>
      </c>
      <c r="B259" s="54">
        <f t="shared" si="25"/>
        <v>2015</v>
      </c>
      <c r="D259" s="81">
        <v>55.36</v>
      </c>
      <c r="E259" s="32">
        <v>29.07</v>
      </c>
      <c r="F259" s="34">
        <f t="shared" si="21"/>
        <v>3250.5550000000003</v>
      </c>
      <c r="G259" s="34"/>
      <c r="H259" s="34">
        <v>122</v>
      </c>
      <c r="I259" s="6">
        <v>141000</v>
      </c>
      <c r="J259" s="6">
        <v>141</v>
      </c>
      <c r="L259" s="96">
        <v>57.57</v>
      </c>
      <c r="M259" s="80">
        <f t="shared" si="22"/>
        <v>2216.4450000000002</v>
      </c>
      <c r="N259" s="145"/>
      <c r="O259" s="3">
        <v>44</v>
      </c>
      <c r="S259" s="26">
        <v>63.2</v>
      </c>
      <c r="T259" s="83"/>
      <c r="U259" s="120">
        <v>228.52254999999988</v>
      </c>
      <c r="V259" s="120">
        <f t="shared" si="26"/>
        <v>8.0668460149999959</v>
      </c>
      <c r="W259" s="120">
        <v>205.66183999999998</v>
      </c>
      <c r="X259" s="111">
        <v>229</v>
      </c>
      <c r="Y259" s="110" t="s">
        <v>65</v>
      </c>
      <c r="Z259" s="91">
        <v>48.258969999999998</v>
      </c>
      <c r="AA259" s="91">
        <v>47.779539999999997</v>
      </c>
      <c r="AB259" s="94">
        <v>59</v>
      </c>
      <c r="AC259" s="94">
        <v>59</v>
      </c>
      <c r="AE259" s="95" t="s">
        <v>71</v>
      </c>
      <c r="AF259" s="55">
        <v>53.47</v>
      </c>
      <c r="AG259" s="138">
        <f t="shared" si="23"/>
        <v>2058.5949999999998</v>
      </c>
      <c r="AH259" s="78">
        <v>45.1</v>
      </c>
      <c r="AI259" s="27">
        <v>45.1</v>
      </c>
      <c r="AJ259" s="82">
        <v>57</v>
      </c>
      <c r="AK259" s="79">
        <v>70</v>
      </c>
      <c r="AL259" s="27" t="s">
        <v>45</v>
      </c>
      <c r="AM259" s="14">
        <v>53.4</v>
      </c>
      <c r="AN259" s="14">
        <v>55.6</v>
      </c>
      <c r="AO259" s="14">
        <v>74.7</v>
      </c>
      <c r="AP259" s="14">
        <v>36.799999999999997</v>
      </c>
      <c r="AQ259" s="109">
        <v>14.6</v>
      </c>
      <c r="AR259" s="115">
        <f t="shared" si="24"/>
        <v>126.1</v>
      </c>
      <c r="AW259" s="50">
        <v>1619</v>
      </c>
    </row>
    <row r="260" spans="1:49" ht="10.15" customHeight="1" x14ac:dyDescent="0.2">
      <c r="A260" s="24">
        <v>42139</v>
      </c>
      <c r="B260" s="54">
        <f t="shared" si="25"/>
        <v>2015</v>
      </c>
      <c r="D260" s="81">
        <v>55.36</v>
      </c>
      <c r="E260" s="32">
        <v>29.07</v>
      </c>
      <c r="F260" s="34">
        <f t="shared" si="21"/>
        <v>3250.5550000000003</v>
      </c>
      <c r="G260" s="34"/>
      <c r="H260" s="34">
        <v>121</v>
      </c>
      <c r="I260" s="6">
        <v>141000</v>
      </c>
      <c r="J260" s="6">
        <v>141</v>
      </c>
      <c r="L260" s="96">
        <v>57.57</v>
      </c>
      <c r="M260" s="80">
        <f t="shared" si="22"/>
        <v>2216.4450000000002</v>
      </c>
      <c r="N260" s="145"/>
      <c r="O260" s="3">
        <v>46</v>
      </c>
      <c r="S260" s="26">
        <v>63.2</v>
      </c>
      <c r="T260" s="83"/>
      <c r="U260" s="120">
        <v>233.23089999999993</v>
      </c>
      <c r="V260" s="120">
        <f t="shared" si="26"/>
        <v>8.2330507699999966</v>
      </c>
      <c r="W260" s="120">
        <v>199.36983999999995</v>
      </c>
      <c r="X260" s="111">
        <v>229</v>
      </c>
      <c r="Y260" s="110" t="s">
        <v>65</v>
      </c>
      <c r="Z260" s="91">
        <v>48.90493</v>
      </c>
      <c r="AA260" s="91">
        <v>50.428350000000002</v>
      </c>
      <c r="AB260" s="94">
        <v>59</v>
      </c>
      <c r="AC260" s="94">
        <v>59</v>
      </c>
      <c r="AE260" s="95" t="s">
        <v>71</v>
      </c>
      <c r="AF260" s="55">
        <v>53.47</v>
      </c>
      <c r="AG260" s="138">
        <f t="shared" si="23"/>
        <v>2058.5949999999998</v>
      </c>
      <c r="AH260" s="78">
        <v>46.9</v>
      </c>
      <c r="AI260" s="27">
        <v>46.9</v>
      </c>
      <c r="AJ260" s="82">
        <v>57</v>
      </c>
      <c r="AK260" s="79">
        <v>70</v>
      </c>
      <c r="AL260" s="27" t="s">
        <v>45</v>
      </c>
      <c r="AM260" s="14">
        <v>51.8</v>
      </c>
      <c r="AN260" s="14">
        <v>53.3</v>
      </c>
      <c r="AO260" s="14">
        <v>74.900000000000006</v>
      </c>
      <c r="AP260" s="14">
        <v>37.200000000000003</v>
      </c>
      <c r="AQ260" s="109">
        <v>15.9</v>
      </c>
      <c r="AR260" s="115">
        <f t="shared" si="24"/>
        <v>128</v>
      </c>
      <c r="AW260" s="50">
        <v>1619</v>
      </c>
    </row>
    <row r="261" spans="1:49" ht="10.15" customHeight="1" x14ac:dyDescent="0.2">
      <c r="A261" s="24">
        <v>42140</v>
      </c>
      <c r="B261" s="54">
        <f t="shared" si="25"/>
        <v>2015</v>
      </c>
      <c r="D261" s="81">
        <v>55.36</v>
      </c>
      <c r="E261" s="32">
        <v>29.07</v>
      </c>
      <c r="F261" s="34">
        <f t="shared" ref="F261:F324" si="27">(D261+E261)*$K$1</f>
        <v>3250.5550000000003</v>
      </c>
      <c r="G261" s="34"/>
      <c r="H261" s="34">
        <v>123</v>
      </c>
      <c r="I261" s="6">
        <v>141000</v>
      </c>
      <c r="J261" s="6">
        <v>141</v>
      </c>
      <c r="L261" s="96">
        <v>57.57</v>
      </c>
      <c r="M261" s="80">
        <f t="shared" ref="M261:M324" si="28">L261*$K$1</f>
        <v>2216.4450000000002</v>
      </c>
      <c r="N261" s="145"/>
      <c r="O261" s="3">
        <v>49</v>
      </c>
      <c r="S261" s="26">
        <v>63.2</v>
      </c>
      <c r="T261" s="83"/>
      <c r="U261" s="120">
        <v>240.62614999999991</v>
      </c>
      <c r="V261" s="120">
        <f t="shared" si="26"/>
        <v>8.4941030949999963</v>
      </c>
      <c r="W261" s="120">
        <v>209.26636000000008</v>
      </c>
      <c r="X261" s="120">
        <v>236</v>
      </c>
      <c r="Z261" s="128">
        <v>51.369679999999995</v>
      </c>
      <c r="AA261" s="91">
        <v>47.718989999999998</v>
      </c>
      <c r="AB261" s="91">
        <v>59.2</v>
      </c>
      <c r="AC261" s="91">
        <v>59.2</v>
      </c>
      <c r="AE261" s="95"/>
      <c r="AF261" s="55">
        <v>53.47</v>
      </c>
      <c r="AG261" s="138">
        <f t="shared" ref="AG261:AG324" si="29">AF261*$K$1</f>
        <v>2058.5949999999998</v>
      </c>
      <c r="AH261" s="78">
        <v>43</v>
      </c>
      <c r="AI261" s="27">
        <v>43</v>
      </c>
      <c r="AJ261" s="79">
        <v>73</v>
      </c>
      <c r="AK261" s="79">
        <v>73</v>
      </c>
      <c r="AM261" s="14">
        <v>51.6</v>
      </c>
      <c r="AN261" s="14">
        <v>52.4</v>
      </c>
      <c r="AO261" s="14">
        <v>74.5</v>
      </c>
      <c r="AP261" s="14">
        <v>37.1</v>
      </c>
      <c r="AQ261" s="109">
        <v>22.5</v>
      </c>
      <c r="AR261" s="115">
        <f t="shared" ref="AR261:AR324" si="30">AO261+AP261+AQ261</f>
        <v>134.1</v>
      </c>
      <c r="AW261" s="50">
        <v>1619</v>
      </c>
    </row>
    <row r="262" spans="1:49" ht="10.15" customHeight="1" x14ac:dyDescent="0.2">
      <c r="A262" s="24">
        <v>42141</v>
      </c>
      <c r="B262" s="54">
        <f t="shared" si="25"/>
        <v>2015</v>
      </c>
      <c r="D262" s="81">
        <v>55.36</v>
      </c>
      <c r="E262" s="32">
        <v>29.07</v>
      </c>
      <c r="F262" s="34">
        <f t="shared" si="27"/>
        <v>3250.5550000000003</v>
      </c>
      <c r="G262" s="34"/>
      <c r="H262" s="34">
        <v>123</v>
      </c>
      <c r="I262" s="6">
        <v>141000</v>
      </c>
      <c r="J262" s="6">
        <v>141</v>
      </c>
      <c r="L262" s="96">
        <v>57.57</v>
      </c>
      <c r="M262" s="80">
        <f t="shared" si="28"/>
        <v>2216.4450000000002</v>
      </c>
      <c r="N262" s="145"/>
      <c r="O262" s="3">
        <v>44</v>
      </c>
      <c r="S262" s="26">
        <v>63.2</v>
      </c>
      <c r="U262" s="120">
        <v>238.75955999999996</v>
      </c>
      <c r="V262" s="120">
        <f t="shared" si="26"/>
        <v>8.4282124679999981</v>
      </c>
      <c r="W262" s="120">
        <v>210.9060200000001</v>
      </c>
      <c r="X262" s="120">
        <v>236</v>
      </c>
      <c r="Z262" s="128">
        <v>51.203800000000008</v>
      </c>
      <c r="AA262" s="91">
        <v>46.3232</v>
      </c>
      <c r="AB262" s="91">
        <v>59.2</v>
      </c>
      <c r="AC262" s="91">
        <v>59.2</v>
      </c>
      <c r="AE262" s="95"/>
      <c r="AF262" s="55">
        <v>53.47</v>
      </c>
      <c r="AG262" s="138">
        <f t="shared" si="29"/>
        <v>2058.5949999999998</v>
      </c>
      <c r="AH262" s="78">
        <v>41.2</v>
      </c>
      <c r="AI262" s="27">
        <v>41.2</v>
      </c>
      <c r="AJ262" s="79">
        <v>73</v>
      </c>
      <c r="AK262" s="79">
        <v>73</v>
      </c>
      <c r="AM262" s="14">
        <v>52.1</v>
      </c>
      <c r="AN262" s="14">
        <v>51.8</v>
      </c>
      <c r="AO262" s="14">
        <v>73.900000000000006</v>
      </c>
      <c r="AP262" s="14">
        <v>38</v>
      </c>
      <c r="AQ262" s="109">
        <v>31.3</v>
      </c>
      <c r="AR262" s="115">
        <f t="shared" si="30"/>
        <v>143.20000000000002</v>
      </c>
      <c r="AW262" s="50">
        <v>1619</v>
      </c>
    </row>
    <row r="263" spans="1:49" ht="10.15" customHeight="1" x14ac:dyDescent="0.2">
      <c r="A263" s="24">
        <v>42142</v>
      </c>
      <c r="B263" s="54">
        <f t="shared" si="25"/>
        <v>2015</v>
      </c>
      <c r="D263" s="81">
        <v>55.36</v>
      </c>
      <c r="E263" s="32">
        <v>29.07</v>
      </c>
      <c r="F263" s="34">
        <f t="shared" si="27"/>
        <v>3250.5550000000003</v>
      </c>
      <c r="G263" s="34"/>
      <c r="H263" s="34">
        <v>120</v>
      </c>
      <c r="I263" s="6">
        <v>141000</v>
      </c>
      <c r="J263" s="6">
        <v>141</v>
      </c>
      <c r="L263" s="96">
        <v>57.57</v>
      </c>
      <c r="M263" s="80">
        <f t="shared" si="28"/>
        <v>2216.4450000000002</v>
      </c>
      <c r="N263" s="145"/>
      <c r="O263" s="3">
        <v>42</v>
      </c>
      <c r="S263" s="26">
        <v>63.2</v>
      </c>
      <c r="U263" s="120">
        <v>236.42775999999989</v>
      </c>
      <c r="V263" s="120">
        <f t="shared" si="26"/>
        <v>8.3458999279999961</v>
      </c>
      <c r="W263" s="120">
        <v>209.35351999999995</v>
      </c>
      <c r="X263" s="120">
        <v>236</v>
      </c>
      <c r="Z263" s="128">
        <v>49.933639999999997</v>
      </c>
      <c r="AA263" s="91">
        <v>46.700360000000003</v>
      </c>
      <c r="AB263" s="91">
        <v>59.2</v>
      </c>
      <c r="AC263" s="91">
        <v>59.2</v>
      </c>
      <c r="AE263" s="95"/>
      <c r="AF263" s="55">
        <v>53.47</v>
      </c>
      <c r="AG263" s="138">
        <f t="shared" si="29"/>
        <v>2058.5949999999998</v>
      </c>
      <c r="AH263" s="78">
        <v>41.2</v>
      </c>
      <c r="AI263" s="27">
        <v>41.2</v>
      </c>
      <c r="AJ263" s="79">
        <v>73</v>
      </c>
      <c r="AK263" s="79">
        <v>73</v>
      </c>
      <c r="AM263" s="14">
        <v>52.1</v>
      </c>
      <c r="AN263" s="14">
        <v>51.7</v>
      </c>
      <c r="AO263" s="14">
        <v>72.900000000000006</v>
      </c>
      <c r="AP263" s="14">
        <v>39.5</v>
      </c>
      <c r="AQ263" s="109">
        <v>27.6</v>
      </c>
      <c r="AR263" s="115">
        <f t="shared" si="30"/>
        <v>140</v>
      </c>
      <c r="AW263" s="50">
        <v>1619</v>
      </c>
    </row>
    <row r="264" spans="1:49" ht="10.15" customHeight="1" x14ac:dyDescent="0.2">
      <c r="A264" s="24">
        <v>42143</v>
      </c>
      <c r="B264" s="54">
        <f t="shared" si="25"/>
        <v>2015</v>
      </c>
      <c r="D264" s="81">
        <v>55.36</v>
      </c>
      <c r="E264" s="32">
        <v>29.07</v>
      </c>
      <c r="F264" s="34">
        <f t="shared" si="27"/>
        <v>3250.5550000000003</v>
      </c>
      <c r="G264" s="34"/>
      <c r="H264" s="34">
        <v>115</v>
      </c>
      <c r="I264" s="6">
        <v>141000</v>
      </c>
      <c r="J264" s="6">
        <v>141</v>
      </c>
      <c r="L264" s="96">
        <v>57.57</v>
      </c>
      <c r="M264" s="80">
        <f t="shared" si="28"/>
        <v>2216.4450000000002</v>
      </c>
      <c r="N264" s="145"/>
      <c r="O264" s="3">
        <v>42</v>
      </c>
      <c r="S264" s="26">
        <v>63.2</v>
      </c>
      <c r="U264" s="120">
        <v>231.35223000000005</v>
      </c>
      <c r="V264" s="120">
        <f t="shared" si="26"/>
        <v>8.1667337190000016</v>
      </c>
      <c r="W264" s="120">
        <v>209.72201000000001</v>
      </c>
      <c r="X264" s="120">
        <v>236</v>
      </c>
      <c r="Z264" s="128">
        <v>48.262860000000003</v>
      </c>
      <c r="AA264" s="91">
        <v>47.577010000000001</v>
      </c>
      <c r="AB264" s="91">
        <v>59.2</v>
      </c>
      <c r="AC264" s="91">
        <v>59.2</v>
      </c>
      <c r="AE264" s="95"/>
      <c r="AF264" s="55">
        <v>53.47</v>
      </c>
      <c r="AG264" s="138">
        <f t="shared" si="29"/>
        <v>2058.5949999999998</v>
      </c>
      <c r="AH264" s="78">
        <v>42.2</v>
      </c>
      <c r="AI264" s="27">
        <v>42.2</v>
      </c>
      <c r="AJ264" s="79">
        <v>73</v>
      </c>
      <c r="AK264" s="79">
        <v>73</v>
      </c>
      <c r="AM264" s="14">
        <v>52.6</v>
      </c>
      <c r="AN264" s="14">
        <v>52.7</v>
      </c>
      <c r="AO264" s="14">
        <v>76</v>
      </c>
      <c r="AP264" s="14">
        <v>39.700000000000003</v>
      </c>
      <c r="AQ264" s="109">
        <v>31.2</v>
      </c>
      <c r="AR264" s="115">
        <f t="shared" si="30"/>
        <v>146.9</v>
      </c>
      <c r="AW264" s="50">
        <v>1619</v>
      </c>
    </row>
    <row r="265" spans="1:49" ht="10.15" customHeight="1" x14ac:dyDescent="0.2">
      <c r="A265" s="24">
        <v>42144</v>
      </c>
      <c r="B265" s="54">
        <f t="shared" si="25"/>
        <v>2015</v>
      </c>
      <c r="D265" s="81">
        <v>55.36</v>
      </c>
      <c r="E265" s="32">
        <v>29.07</v>
      </c>
      <c r="F265" s="34">
        <f t="shared" si="27"/>
        <v>3250.5550000000003</v>
      </c>
      <c r="G265" s="34"/>
      <c r="H265" s="34">
        <v>115</v>
      </c>
      <c r="I265" s="6">
        <v>141000</v>
      </c>
      <c r="J265" s="6">
        <v>141</v>
      </c>
      <c r="L265" s="96">
        <v>57.57</v>
      </c>
      <c r="M265" s="80">
        <f t="shared" si="28"/>
        <v>2216.4450000000002</v>
      </c>
      <c r="N265" s="145"/>
      <c r="O265" s="3">
        <v>43</v>
      </c>
      <c r="S265" s="26">
        <v>63.2</v>
      </c>
      <c r="U265" s="120">
        <v>211.69760000000005</v>
      </c>
      <c r="V265" s="120">
        <f t="shared" si="26"/>
        <v>7.472925280000001</v>
      </c>
      <c r="W265" s="120">
        <v>201.91788</v>
      </c>
      <c r="X265" s="111">
        <v>220</v>
      </c>
      <c r="Y265" s="112" t="s">
        <v>91</v>
      </c>
      <c r="Z265" s="128">
        <v>47.533149999999999</v>
      </c>
      <c r="AA265" s="91">
        <v>47.57826</v>
      </c>
      <c r="AB265" s="91">
        <v>59.2</v>
      </c>
      <c r="AC265" s="91">
        <v>59.2</v>
      </c>
      <c r="AE265" s="95"/>
      <c r="AF265" s="55">
        <v>53.47</v>
      </c>
      <c r="AG265" s="138">
        <f t="shared" si="29"/>
        <v>2058.5949999999998</v>
      </c>
      <c r="AH265" s="78">
        <v>40.9</v>
      </c>
      <c r="AI265" s="27">
        <v>40.9</v>
      </c>
      <c r="AJ265" s="79">
        <v>73</v>
      </c>
      <c r="AK265" s="79">
        <v>73</v>
      </c>
      <c r="AM265" s="14">
        <v>52</v>
      </c>
      <c r="AN265" s="14">
        <v>50.7</v>
      </c>
      <c r="AO265" s="14">
        <v>75.5</v>
      </c>
      <c r="AP265" s="14">
        <v>42</v>
      </c>
      <c r="AQ265" s="109">
        <v>22.7</v>
      </c>
      <c r="AR265" s="115">
        <f t="shared" si="30"/>
        <v>140.19999999999999</v>
      </c>
      <c r="AW265" s="50">
        <v>1619</v>
      </c>
    </row>
    <row r="266" spans="1:49" ht="10.15" customHeight="1" x14ac:dyDescent="0.2">
      <c r="A266" s="24">
        <v>42145</v>
      </c>
      <c r="B266" s="54">
        <f t="shared" si="25"/>
        <v>2015</v>
      </c>
      <c r="D266" s="81">
        <v>55.36</v>
      </c>
      <c r="E266" s="32">
        <v>29.07</v>
      </c>
      <c r="F266" s="34">
        <f t="shared" si="27"/>
        <v>3250.5550000000003</v>
      </c>
      <c r="G266" s="34"/>
      <c r="H266" s="34">
        <v>115</v>
      </c>
      <c r="I266" s="6">
        <v>141000</v>
      </c>
      <c r="J266" s="6">
        <v>141</v>
      </c>
      <c r="L266" s="96">
        <v>57.57</v>
      </c>
      <c r="M266" s="80">
        <f t="shared" si="28"/>
        <v>2216.4450000000002</v>
      </c>
      <c r="N266" s="145"/>
      <c r="O266" s="3">
        <v>42</v>
      </c>
      <c r="S266" s="26">
        <v>63.2</v>
      </c>
      <c r="U266" s="120">
        <v>211.12297999999998</v>
      </c>
      <c r="V266" s="120">
        <f t="shared" si="26"/>
        <v>7.452641193999999</v>
      </c>
      <c r="W266" s="120">
        <v>200.39909000000014</v>
      </c>
      <c r="X266" s="111">
        <v>220</v>
      </c>
      <c r="Y266" s="112" t="s">
        <v>91</v>
      </c>
      <c r="Z266" s="128">
        <v>47.109043341400032</v>
      </c>
      <c r="AA266" s="91">
        <v>46.649630000000002</v>
      </c>
      <c r="AB266" s="91">
        <v>59.2</v>
      </c>
      <c r="AC266" s="91">
        <v>59.2</v>
      </c>
      <c r="AF266" s="55">
        <v>53.47</v>
      </c>
      <c r="AG266" s="138">
        <f t="shared" si="29"/>
        <v>2058.5949999999998</v>
      </c>
      <c r="AH266" s="78">
        <v>42.9</v>
      </c>
      <c r="AI266" s="27">
        <v>42.9</v>
      </c>
      <c r="AJ266" s="79">
        <v>73</v>
      </c>
      <c r="AK266" s="79">
        <v>73</v>
      </c>
      <c r="AM266" s="14">
        <v>52.2</v>
      </c>
      <c r="AN266" s="14">
        <v>52.8</v>
      </c>
      <c r="AO266" s="14">
        <v>76.8</v>
      </c>
      <c r="AP266" s="14">
        <v>45.5</v>
      </c>
      <c r="AQ266" s="109">
        <v>15.3</v>
      </c>
      <c r="AR266" s="115">
        <f t="shared" si="30"/>
        <v>137.6</v>
      </c>
      <c r="AW266" s="50">
        <v>1619</v>
      </c>
    </row>
    <row r="267" spans="1:49" ht="10.15" customHeight="1" x14ac:dyDescent="0.2">
      <c r="A267" s="24">
        <v>42146</v>
      </c>
      <c r="B267" s="54">
        <f t="shared" si="25"/>
        <v>2015</v>
      </c>
      <c r="D267" s="81">
        <v>55.36</v>
      </c>
      <c r="E267" s="32">
        <v>29.07</v>
      </c>
      <c r="F267" s="34">
        <f t="shared" si="27"/>
        <v>3250.5550000000003</v>
      </c>
      <c r="G267" s="34"/>
      <c r="H267" s="34">
        <v>121</v>
      </c>
      <c r="I267" s="6">
        <v>141000</v>
      </c>
      <c r="J267" s="6">
        <v>141</v>
      </c>
      <c r="L267" s="96">
        <v>57.57</v>
      </c>
      <c r="M267" s="80">
        <f t="shared" si="28"/>
        <v>2216.4450000000002</v>
      </c>
      <c r="N267" s="145"/>
      <c r="O267" s="3">
        <v>45</v>
      </c>
      <c r="S267" s="26">
        <v>63.2</v>
      </c>
      <c r="U267" s="120">
        <v>210.72471999999996</v>
      </c>
      <c r="V267" s="120">
        <f t="shared" si="26"/>
        <v>7.4385826159999979</v>
      </c>
      <c r="W267" s="120">
        <v>197.38013999999998</v>
      </c>
      <c r="X267" s="111">
        <v>220</v>
      </c>
      <c r="Y267" s="112" t="s">
        <v>91</v>
      </c>
      <c r="Z267" s="128">
        <v>47.104250000000015</v>
      </c>
      <c r="AA267" s="91">
        <v>46.854959999999998</v>
      </c>
      <c r="AB267" s="91">
        <v>59.2</v>
      </c>
      <c r="AC267" s="91">
        <v>59.2</v>
      </c>
      <c r="AF267" s="55">
        <v>53.47</v>
      </c>
      <c r="AG267" s="138">
        <f t="shared" si="29"/>
        <v>2058.5949999999998</v>
      </c>
      <c r="AH267" s="78">
        <v>39.700000000000003</v>
      </c>
      <c r="AI267" s="27">
        <v>39.700000000000003</v>
      </c>
      <c r="AJ267" s="79">
        <v>73</v>
      </c>
      <c r="AK267" s="79">
        <v>73</v>
      </c>
      <c r="AM267" s="14">
        <v>52.2</v>
      </c>
      <c r="AN267" s="14">
        <v>51.3</v>
      </c>
      <c r="AO267" s="14">
        <v>77</v>
      </c>
      <c r="AP267" s="14">
        <v>43.4</v>
      </c>
      <c r="AQ267" s="109">
        <v>15.3</v>
      </c>
      <c r="AR267" s="115">
        <f t="shared" si="30"/>
        <v>135.70000000000002</v>
      </c>
      <c r="AW267" s="50">
        <v>1619</v>
      </c>
    </row>
    <row r="268" spans="1:49" ht="10.15" customHeight="1" x14ac:dyDescent="0.2">
      <c r="A268" s="24">
        <v>42147</v>
      </c>
      <c r="B268" s="54">
        <f t="shared" si="25"/>
        <v>2015</v>
      </c>
      <c r="D268" s="81">
        <v>55.36</v>
      </c>
      <c r="E268" s="32">
        <v>29.07</v>
      </c>
      <c r="F268" s="34">
        <f t="shared" si="27"/>
        <v>3250.5550000000003</v>
      </c>
      <c r="G268" s="34"/>
      <c r="H268" s="34">
        <v>123</v>
      </c>
      <c r="I268" s="6">
        <v>141000</v>
      </c>
      <c r="J268" s="6">
        <v>141</v>
      </c>
      <c r="L268" s="96">
        <v>57.57</v>
      </c>
      <c r="M268" s="80">
        <f t="shared" si="28"/>
        <v>2216.4450000000002</v>
      </c>
      <c r="N268" s="145"/>
      <c r="O268" s="3">
        <v>41</v>
      </c>
      <c r="S268" s="26">
        <v>63.2</v>
      </c>
      <c r="U268" s="120">
        <v>212.15467000000001</v>
      </c>
      <c r="V268" s="120">
        <f t="shared" si="26"/>
        <v>7.4890598510000004</v>
      </c>
      <c r="W268" s="120">
        <v>195.40127000000004</v>
      </c>
      <c r="X268" s="111">
        <v>220</v>
      </c>
      <c r="Y268" s="112" t="s">
        <v>91</v>
      </c>
      <c r="Z268" s="128">
        <v>44.457889999999992</v>
      </c>
      <c r="AA268" s="91">
        <v>45.80115</v>
      </c>
      <c r="AB268" s="91">
        <v>59.2</v>
      </c>
      <c r="AC268" s="91">
        <v>59.2</v>
      </c>
      <c r="AF268" s="55">
        <v>53.47</v>
      </c>
      <c r="AG268" s="138">
        <f t="shared" si="29"/>
        <v>2058.5949999999998</v>
      </c>
      <c r="AH268" s="78">
        <v>39.299999999999997</v>
      </c>
      <c r="AI268" s="27">
        <v>39.299999999999997</v>
      </c>
      <c r="AJ268" s="79">
        <v>73</v>
      </c>
      <c r="AK268" s="79">
        <v>73</v>
      </c>
      <c r="AM268" s="14">
        <v>52.3</v>
      </c>
      <c r="AN268" s="14">
        <v>51.6</v>
      </c>
      <c r="AO268" s="14">
        <v>74</v>
      </c>
      <c r="AP268" s="14">
        <v>41.1</v>
      </c>
      <c r="AQ268" s="109">
        <v>17</v>
      </c>
      <c r="AR268" s="115">
        <f t="shared" si="30"/>
        <v>132.1</v>
      </c>
      <c r="AW268" s="50">
        <v>1619</v>
      </c>
    </row>
    <row r="269" spans="1:49" ht="10.15" customHeight="1" x14ac:dyDescent="0.2">
      <c r="A269" s="24">
        <v>42148</v>
      </c>
      <c r="B269" s="54">
        <f t="shared" si="25"/>
        <v>2015</v>
      </c>
      <c r="D269" s="81">
        <v>55.36</v>
      </c>
      <c r="E269" s="32">
        <v>29.07</v>
      </c>
      <c r="F269" s="34">
        <f t="shared" si="27"/>
        <v>3250.5550000000003</v>
      </c>
      <c r="G269" s="34"/>
      <c r="H269" s="34">
        <v>119</v>
      </c>
      <c r="I269" s="6">
        <v>141000</v>
      </c>
      <c r="J269" s="6">
        <v>141</v>
      </c>
      <c r="L269" s="96">
        <v>57.57</v>
      </c>
      <c r="M269" s="80">
        <f t="shared" si="28"/>
        <v>2216.4450000000002</v>
      </c>
      <c r="N269" s="145"/>
      <c r="O269" s="3">
        <v>41</v>
      </c>
      <c r="S269" s="26">
        <v>63.2</v>
      </c>
      <c r="U269" s="120">
        <v>211.85709999999989</v>
      </c>
      <c r="V269" s="120">
        <f t="shared" si="26"/>
        <v>7.4785556299999953</v>
      </c>
      <c r="W269" s="120">
        <v>196.87379999999999</v>
      </c>
      <c r="X269" s="111">
        <v>220</v>
      </c>
      <c r="Y269" s="112" t="s">
        <v>91</v>
      </c>
      <c r="Z269" s="128">
        <v>42.428070325300006</v>
      </c>
      <c r="AA269" s="91">
        <v>46.592640000000003</v>
      </c>
      <c r="AB269" s="91">
        <v>59.2</v>
      </c>
      <c r="AC269" s="91">
        <v>59.2</v>
      </c>
      <c r="AF269" s="55">
        <v>53.47</v>
      </c>
      <c r="AG269" s="138">
        <f t="shared" si="29"/>
        <v>2058.5949999999998</v>
      </c>
      <c r="AH269" s="78">
        <v>38.4</v>
      </c>
      <c r="AI269" s="27">
        <v>38.4</v>
      </c>
      <c r="AJ269" s="79">
        <v>73</v>
      </c>
      <c r="AK269" s="79">
        <v>73</v>
      </c>
      <c r="AM269" s="14">
        <v>52</v>
      </c>
      <c r="AN269" s="14">
        <v>50.8</v>
      </c>
      <c r="AO269" s="14">
        <v>75.2</v>
      </c>
      <c r="AP269" s="14">
        <v>37.9</v>
      </c>
      <c r="AQ269" s="109">
        <v>22.7</v>
      </c>
      <c r="AR269" s="115">
        <f t="shared" si="30"/>
        <v>135.79999999999998</v>
      </c>
      <c r="AW269" s="50">
        <v>1619</v>
      </c>
    </row>
    <row r="270" spans="1:49" ht="10.15" customHeight="1" x14ac:dyDescent="0.2">
      <c r="A270" s="24">
        <v>42149</v>
      </c>
      <c r="B270" s="54">
        <f t="shared" si="25"/>
        <v>2015</v>
      </c>
      <c r="D270" s="81">
        <v>55.36</v>
      </c>
      <c r="E270" s="32">
        <v>29.07</v>
      </c>
      <c r="F270" s="34">
        <f t="shared" si="27"/>
        <v>3250.5550000000003</v>
      </c>
      <c r="G270" s="34"/>
      <c r="H270" s="34">
        <v>116</v>
      </c>
      <c r="I270" s="6">
        <v>141000</v>
      </c>
      <c r="J270" s="6">
        <v>141</v>
      </c>
      <c r="L270" s="96">
        <v>57.57</v>
      </c>
      <c r="M270" s="80">
        <f t="shared" si="28"/>
        <v>2216.4450000000002</v>
      </c>
      <c r="N270" s="145"/>
      <c r="O270" s="3">
        <v>40</v>
      </c>
      <c r="S270" s="80">
        <v>54</v>
      </c>
      <c r="T270" s="83" t="s">
        <v>60</v>
      </c>
      <c r="U270" s="120">
        <v>209.87286999999998</v>
      </c>
      <c r="V270" s="120">
        <f t="shared" si="26"/>
        <v>7.4085123109999982</v>
      </c>
      <c r="W270" s="120">
        <v>198.29063999999991</v>
      </c>
      <c r="X270" s="111">
        <v>220</v>
      </c>
      <c r="Y270" s="112" t="s">
        <v>91</v>
      </c>
      <c r="Z270" s="128">
        <v>42.095870602699996</v>
      </c>
      <c r="AA270" s="91">
        <v>45.601770000000002</v>
      </c>
      <c r="AB270" s="91">
        <v>59.2</v>
      </c>
      <c r="AC270" s="91">
        <v>59.2</v>
      </c>
      <c r="AE270" s="95"/>
      <c r="AF270" s="55">
        <v>53.47</v>
      </c>
      <c r="AG270" s="138">
        <f t="shared" si="29"/>
        <v>2058.5949999999998</v>
      </c>
      <c r="AH270" s="78">
        <v>38.9</v>
      </c>
      <c r="AI270" s="27">
        <v>38.9</v>
      </c>
      <c r="AJ270" s="79">
        <v>73</v>
      </c>
      <c r="AK270" s="79">
        <v>73</v>
      </c>
      <c r="AM270" s="14">
        <v>50.9</v>
      </c>
      <c r="AN270" s="14">
        <v>50.5</v>
      </c>
      <c r="AO270" s="14">
        <v>74.2</v>
      </c>
      <c r="AP270" s="14">
        <v>40.6</v>
      </c>
      <c r="AQ270" s="109">
        <v>23.8</v>
      </c>
      <c r="AR270" s="115">
        <f t="shared" si="30"/>
        <v>138.60000000000002</v>
      </c>
      <c r="AW270" s="50">
        <v>1619</v>
      </c>
    </row>
    <row r="271" spans="1:49" ht="10.15" customHeight="1" x14ac:dyDescent="0.2">
      <c r="A271" s="24">
        <v>42150</v>
      </c>
      <c r="B271" s="54">
        <f t="shared" si="25"/>
        <v>2015</v>
      </c>
      <c r="D271" s="81">
        <v>55.36</v>
      </c>
      <c r="E271" s="32">
        <v>29.07</v>
      </c>
      <c r="F271" s="34">
        <f t="shared" si="27"/>
        <v>3250.5550000000003</v>
      </c>
      <c r="G271" s="34"/>
      <c r="H271" s="34">
        <v>115</v>
      </c>
      <c r="I271" s="6">
        <v>141000</v>
      </c>
      <c r="J271" s="6">
        <v>141</v>
      </c>
      <c r="L271" s="96">
        <v>57.57</v>
      </c>
      <c r="M271" s="80">
        <f t="shared" si="28"/>
        <v>2216.4450000000002</v>
      </c>
      <c r="N271" s="145"/>
      <c r="O271" s="3">
        <v>40</v>
      </c>
      <c r="S271" s="80">
        <v>54</v>
      </c>
      <c r="T271" s="83" t="s">
        <v>60</v>
      </c>
      <c r="U271" s="120">
        <v>209.70484999999999</v>
      </c>
      <c r="V271" s="120">
        <f t="shared" si="26"/>
        <v>7.4025812049999997</v>
      </c>
      <c r="W271" s="120">
        <v>195.96295000000001</v>
      </c>
      <c r="X271" s="111">
        <v>220</v>
      </c>
      <c r="Y271" s="112" t="s">
        <v>91</v>
      </c>
      <c r="Z271" s="128">
        <v>43.42304</v>
      </c>
      <c r="AA271" s="91">
        <v>44.472239999999999</v>
      </c>
      <c r="AB271" s="91">
        <v>59.2</v>
      </c>
      <c r="AC271" s="91">
        <v>59.2</v>
      </c>
      <c r="AE271" s="95"/>
      <c r="AF271" s="55">
        <v>53.47</v>
      </c>
      <c r="AG271" s="138">
        <f t="shared" si="29"/>
        <v>2058.5949999999998</v>
      </c>
      <c r="AH271" s="78">
        <v>39.299999999999997</v>
      </c>
      <c r="AI271" s="27">
        <v>39.299999999999997</v>
      </c>
      <c r="AJ271" s="79">
        <v>73</v>
      </c>
      <c r="AK271" s="79">
        <v>73</v>
      </c>
      <c r="AM271" s="14">
        <v>49.1</v>
      </c>
      <c r="AN271" s="14">
        <v>48.2</v>
      </c>
      <c r="AO271" s="14">
        <v>73.900000000000006</v>
      </c>
      <c r="AP271" s="14">
        <v>40.4</v>
      </c>
      <c r="AQ271" s="107">
        <v>22.2</v>
      </c>
      <c r="AR271" s="115">
        <f t="shared" si="30"/>
        <v>136.5</v>
      </c>
      <c r="AW271" s="50">
        <v>1619</v>
      </c>
    </row>
    <row r="272" spans="1:49" ht="10.15" customHeight="1" x14ac:dyDescent="0.2">
      <c r="A272" s="24">
        <v>42151</v>
      </c>
      <c r="B272" s="54">
        <f t="shared" si="25"/>
        <v>2015</v>
      </c>
      <c r="D272" s="81">
        <v>55.36</v>
      </c>
      <c r="E272" s="32">
        <v>29.07</v>
      </c>
      <c r="F272" s="34">
        <f t="shared" si="27"/>
        <v>3250.5550000000003</v>
      </c>
      <c r="G272" s="34"/>
      <c r="H272" s="34">
        <v>112</v>
      </c>
      <c r="I272" s="6">
        <v>141000</v>
      </c>
      <c r="J272" s="6">
        <v>141</v>
      </c>
      <c r="L272" s="96">
        <v>57.57</v>
      </c>
      <c r="M272" s="80">
        <f t="shared" si="28"/>
        <v>2216.4450000000002</v>
      </c>
      <c r="N272" s="145"/>
      <c r="O272" s="3">
        <v>40</v>
      </c>
      <c r="S272" s="80">
        <v>54</v>
      </c>
      <c r="T272" s="83" t="s">
        <v>60</v>
      </c>
      <c r="U272" s="120">
        <v>211.57320000000007</v>
      </c>
      <c r="V272" s="120">
        <f t="shared" si="26"/>
        <v>7.4685339600000011</v>
      </c>
      <c r="W272" s="120">
        <v>195.60536000000005</v>
      </c>
      <c r="X272" s="111">
        <v>220</v>
      </c>
      <c r="Y272" s="112" t="s">
        <v>91</v>
      </c>
      <c r="Z272" s="128">
        <v>44.075940932900004</v>
      </c>
      <c r="AA272" s="91">
        <v>44.468719999999998</v>
      </c>
      <c r="AB272" s="91">
        <v>59.2</v>
      </c>
      <c r="AC272" s="91">
        <v>59.2</v>
      </c>
      <c r="AE272" s="95"/>
      <c r="AF272" s="55">
        <v>53.47</v>
      </c>
      <c r="AG272" s="138">
        <f t="shared" si="29"/>
        <v>2058.5949999999998</v>
      </c>
      <c r="AH272" s="78">
        <v>40</v>
      </c>
      <c r="AI272" s="27">
        <v>40</v>
      </c>
      <c r="AJ272" s="79">
        <v>73</v>
      </c>
      <c r="AK272" s="79">
        <v>73</v>
      </c>
      <c r="AM272" s="14">
        <v>49.1</v>
      </c>
      <c r="AN272" s="14">
        <v>48.3</v>
      </c>
      <c r="AO272" s="14">
        <v>76.599999999999994</v>
      </c>
      <c r="AP272" s="14">
        <v>41</v>
      </c>
      <c r="AQ272" s="107">
        <v>22</v>
      </c>
      <c r="AR272" s="115">
        <f t="shared" si="30"/>
        <v>139.6</v>
      </c>
      <c r="AW272" s="50">
        <v>1619</v>
      </c>
    </row>
    <row r="273" spans="1:49" ht="10.15" customHeight="1" x14ac:dyDescent="0.2">
      <c r="A273" s="24">
        <v>42152</v>
      </c>
      <c r="B273" s="54">
        <f t="shared" si="25"/>
        <v>2015</v>
      </c>
      <c r="D273" s="81">
        <v>55.36</v>
      </c>
      <c r="E273" s="32">
        <v>29.07</v>
      </c>
      <c r="F273" s="34">
        <f t="shared" si="27"/>
        <v>3250.5550000000003</v>
      </c>
      <c r="G273" s="34"/>
      <c r="H273" s="34">
        <v>113</v>
      </c>
      <c r="I273" s="6">
        <v>141000</v>
      </c>
      <c r="J273" s="6">
        <v>141</v>
      </c>
      <c r="L273" s="96">
        <v>57.57</v>
      </c>
      <c r="M273" s="80">
        <f t="shared" si="28"/>
        <v>2216.4450000000002</v>
      </c>
      <c r="N273" s="145"/>
      <c r="O273" s="3">
        <v>41</v>
      </c>
      <c r="S273" s="80">
        <v>54</v>
      </c>
      <c r="T273" s="83" t="s">
        <v>60</v>
      </c>
      <c r="U273" s="120">
        <v>215.31679999999986</v>
      </c>
      <c r="V273" s="120">
        <f t="shared" si="26"/>
        <v>7.6006830399999945</v>
      </c>
      <c r="W273" s="120">
        <v>194.22409999999996</v>
      </c>
      <c r="X273" s="111">
        <v>220</v>
      </c>
      <c r="Y273" s="112" t="s">
        <v>91</v>
      </c>
      <c r="Z273" s="128">
        <v>46.28895040390001</v>
      </c>
      <c r="AA273" s="91">
        <v>45.129620000000003</v>
      </c>
      <c r="AB273" s="91">
        <v>59.2</v>
      </c>
      <c r="AC273" s="91">
        <v>59.2</v>
      </c>
      <c r="AE273" s="95"/>
      <c r="AF273" s="55">
        <v>53.47</v>
      </c>
      <c r="AG273" s="138">
        <f t="shared" si="29"/>
        <v>2058.5949999999998</v>
      </c>
      <c r="AH273" s="78">
        <v>40.200000000000003</v>
      </c>
      <c r="AI273" s="27">
        <v>40.200000000000003</v>
      </c>
      <c r="AJ273" s="79">
        <v>73</v>
      </c>
      <c r="AK273" s="79">
        <v>73</v>
      </c>
      <c r="AM273" s="14">
        <v>50.5</v>
      </c>
      <c r="AN273" s="14">
        <v>49.6</v>
      </c>
      <c r="AO273" s="14">
        <v>75.5</v>
      </c>
      <c r="AP273" s="14">
        <v>40.1</v>
      </c>
      <c r="AQ273" s="107">
        <v>19.3</v>
      </c>
      <c r="AR273" s="115">
        <f t="shared" si="30"/>
        <v>134.9</v>
      </c>
      <c r="AW273" s="50">
        <v>1619</v>
      </c>
    </row>
    <row r="274" spans="1:49" ht="10.15" customHeight="1" x14ac:dyDescent="0.2">
      <c r="A274" s="24">
        <v>42153</v>
      </c>
      <c r="B274" s="54">
        <f t="shared" si="25"/>
        <v>2015</v>
      </c>
      <c r="D274" s="81">
        <v>55.36</v>
      </c>
      <c r="E274" s="32">
        <v>29.07</v>
      </c>
      <c r="F274" s="34">
        <f t="shared" si="27"/>
        <v>3250.5550000000003</v>
      </c>
      <c r="G274" s="34"/>
      <c r="H274" s="34">
        <v>121</v>
      </c>
      <c r="I274" s="6">
        <v>141000</v>
      </c>
      <c r="J274" s="6">
        <v>141</v>
      </c>
      <c r="L274" s="96">
        <v>57.57</v>
      </c>
      <c r="M274" s="80">
        <f t="shared" si="28"/>
        <v>2216.4450000000002</v>
      </c>
      <c r="N274" s="145"/>
      <c r="O274" s="3">
        <v>42</v>
      </c>
      <c r="S274" s="26">
        <v>63.2</v>
      </c>
      <c r="U274" s="120">
        <v>219.04632000000007</v>
      </c>
      <c r="V274" s="120">
        <f t="shared" si="26"/>
        <v>7.7323350960000017</v>
      </c>
      <c r="W274" s="120">
        <v>193.63028000000011</v>
      </c>
      <c r="X274" s="111">
        <v>220</v>
      </c>
      <c r="Y274" s="112" t="s">
        <v>91</v>
      </c>
      <c r="Z274" s="128">
        <v>45.173920563999999</v>
      </c>
      <c r="AA274" s="91">
        <v>43.228929999999998</v>
      </c>
      <c r="AB274" s="91">
        <v>59.2</v>
      </c>
      <c r="AC274" s="91">
        <v>59.2</v>
      </c>
      <c r="AE274" s="95"/>
      <c r="AF274" s="55">
        <v>53.47</v>
      </c>
      <c r="AG274" s="138">
        <f t="shared" si="29"/>
        <v>2058.5949999999998</v>
      </c>
      <c r="AH274" s="78">
        <v>41.4</v>
      </c>
      <c r="AI274" s="27">
        <v>41.4</v>
      </c>
      <c r="AJ274" s="79">
        <v>73</v>
      </c>
      <c r="AK274" s="79">
        <v>73</v>
      </c>
      <c r="AM274" s="14">
        <v>50.8</v>
      </c>
      <c r="AN274" s="14">
        <v>50.3</v>
      </c>
      <c r="AO274" s="14">
        <v>76.5</v>
      </c>
      <c r="AP274" s="14">
        <v>41.6</v>
      </c>
      <c r="AQ274" s="107">
        <v>17.600000000000001</v>
      </c>
      <c r="AR274" s="115">
        <f t="shared" si="30"/>
        <v>135.69999999999999</v>
      </c>
      <c r="AW274" s="50">
        <v>1619</v>
      </c>
    </row>
    <row r="275" spans="1:49" ht="10.15" customHeight="1" x14ac:dyDescent="0.2">
      <c r="A275" s="24">
        <v>42154</v>
      </c>
      <c r="B275" s="54">
        <f t="shared" si="25"/>
        <v>2015</v>
      </c>
      <c r="C275" s="56">
        <v>42156</v>
      </c>
      <c r="D275" s="81">
        <v>55.36</v>
      </c>
      <c r="E275" s="32">
        <v>29.07</v>
      </c>
      <c r="F275" s="34">
        <f t="shared" si="27"/>
        <v>3250.5550000000003</v>
      </c>
      <c r="G275" s="34"/>
      <c r="H275" s="34">
        <v>117</v>
      </c>
      <c r="I275" s="6">
        <v>141000</v>
      </c>
      <c r="J275" s="6">
        <v>141</v>
      </c>
      <c r="L275" s="96">
        <v>57.57</v>
      </c>
      <c r="M275" s="80">
        <f t="shared" si="28"/>
        <v>2216.4450000000002</v>
      </c>
      <c r="N275" s="145"/>
      <c r="O275" s="3">
        <v>43</v>
      </c>
      <c r="S275" s="26">
        <v>63.2</v>
      </c>
      <c r="U275" s="120">
        <v>218.52845999999988</v>
      </c>
      <c r="V275" s="120">
        <f t="shared" si="26"/>
        <v>7.714054637999995</v>
      </c>
      <c r="W275" s="120">
        <v>196.50259000000003</v>
      </c>
      <c r="X275" s="111">
        <v>220</v>
      </c>
      <c r="Y275" s="112" t="s">
        <v>91</v>
      </c>
      <c r="Z275" s="128">
        <v>43.139480541299982</v>
      </c>
      <c r="AA275" s="91">
        <v>44.398009999999999</v>
      </c>
      <c r="AB275" s="91">
        <v>59.2</v>
      </c>
      <c r="AC275" s="91">
        <v>59.2</v>
      </c>
      <c r="AF275" s="55">
        <v>53.47</v>
      </c>
      <c r="AG275" s="138">
        <f t="shared" si="29"/>
        <v>2058.5949999999998</v>
      </c>
      <c r="AH275" s="78">
        <v>40</v>
      </c>
      <c r="AI275" s="27">
        <v>40</v>
      </c>
      <c r="AJ275" s="79">
        <v>73</v>
      </c>
      <c r="AK275" s="79">
        <v>73</v>
      </c>
      <c r="AM275" s="14">
        <v>52</v>
      </c>
      <c r="AN275" s="14">
        <v>51.4</v>
      </c>
      <c r="AO275" s="14">
        <v>75.599999999999994</v>
      </c>
      <c r="AP275" s="14">
        <v>42.6</v>
      </c>
      <c r="AQ275" s="107">
        <v>20.7</v>
      </c>
      <c r="AR275" s="115">
        <f t="shared" si="30"/>
        <v>138.89999999999998</v>
      </c>
      <c r="AW275" s="50">
        <v>1619</v>
      </c>
    </row>
    <row r="276" spans="1:49" ht="10.15" customHeight="1" x14ac:dyDescent="0.2">
      <c r="A276" s="24">
        <v>42155</v>
      </c>
      <c r="B276" s="54">
        <f t="shared" si="25"/>
        <v>2015</v>
      </c>
      <c r="C276" s="56">
        <v>42156</v>
      </c>
      <c r="D276" s="81">
        <v>55.36</v>
      </c>
      <c r="E276" s="32">
        <v>29.07</v>
      </c>
      <c r="F276" s="34">
        <f t="shared" si="27"/>
        <v>3250.5550000000003</v>
      </c>
      <c r="G276" s="34"/>
      <c r="H276" s="34">
        <v>113</v>
      </c>
      <c r="I276" s="6">
        <v>141000</v>
      </c>
      <c r="J276" s="6">
        <v>141</v>
      </c>
      <c r="L276" s="96">
        <v>57.57</v>
      </c>
      <c r="M276" s="80">
        <f t="shared" si="28"/>
        <v>2216.4450000000002</v>
      </c>
      <c r="N276" s="145"/>
      <c r="O276" s="3">
        <v>41</v>
      </c>
      <c r="S276" s="26">
        <v>63.2</v>
      </c>
      <c r="U276" s="120">
        <v>218.24810000000002</v>
      </c>
      <c r="V276" s="120">
        <f t="shared" si="26"/>
        <v>7.70415793</v>
      </c>
      <c r="W276" s="120">
        <v>197.22671</v>
      </c>
      <c r="X276" s="111">
        <v>220</v>
      </c>
      <c r="Y276" s="112" t="s">
        <v>91</v>
      </c>
      <c r="Z276" s="128">
        <v>41.596952674599997</v>
      </c>
      <c r="AA276" s="91">
        <v>44.976080000000003</v>
      </c>
      <c r="AB276" s="91">
        <v>59.2</v>
      </c>
      <c r="AC276" s="91">
        <v>59.2</v>
      </c>
      <c r="AF276" s="55">
        <v>53.47</v>
      </c>
      <c r="AG276" s="138">
        <f t="shared" si="29"/>
        <v>2058.5949999999998</v>
      </c>
      <c r="AH276" s="78">
        <v>39.6</v>
      </c>
      <c r="AI276" s="27">
        <v>39.6</v>
      </c>
      <c r="AJ276" s="79">
        <v>73</v>
      </c>
      <c r="AK276" s="79">
        <v>73</v>
      </c>
      <c r="AM276" s="14">
        <v>52.2</v>
      </c>
      <c r="AN276" s="14">
        <v>51.7</v>
      </c>
      <c r="AO276" s="14">
        <v>75.2</v>
      </c>
      <c r="AP276" s="14">
        <v>40.799999999999997</v>
      </c>
      <c r="AQ276" s="107">
        <v>25.3</v>
      </c>
      <c r="AR276" s="115">
        <f t="shared" si="30"/>
        <v>141.30000000000001</v>
      </c>
      <c r="AW276" s="50">
        <v>1619</v>
      </c>
    </row>
    <row r="277" spans="1:49" ht="10.15" customHeight="1" x14ac:dyDescent="0.2">
      <c r="A277" s="24">
        <v>42156</v>
      </c>
      <c r="B277" s="54">
        <f t="shared" si="25"/>
        <v>2015</v>
      </c>
      <c r="D277" s="17">
        <v>51.66</v>
      </c>
      <c r="E277" s="32">
        <v>29.07</v>
      </c>
      <c r="F277" s="34">
        <f t="shared" si="27"/>
        <v>3108.1049999999996</v>
      </c>
      <c r="G277" s="34"/>
      <c r="H277" s="34">
        <v>116</v>
      </c>
      <c r="I277" s="6">
        <v>141000</v>
      </c>
      <c r="J277" s="6">
        <v>141</v>
      </c>
      <c r="L277" s="96">
        <v>57.57</v>
      </c>
      <c r="M277" s="80">
        <f t="shared" si="28"/>
        <v>2216.4450000000002</v>
      </c>
      <c r="N277" s="145"/>
      <c r="O277" s="3">
        <v>40</v>
      </c>
      <c r="S277" s="80">
        <v>57</v>
      </c>
      <c r="T277" s="83" t="s">
        <v>50</v>
      </c>
      <c r="U277" s="120">
        <v>215.57997999999984</v>
      </c>
      <c r="V277" s="120">
        <f t="shared" si="26"/>
        <v>7.6099732939999942</v>
      </c>
      <c r="W277" s="120">
        <v>185.52433999999988</v>
      </c>
      <c r="X277" s="111">
        <v>220</v>
      </c>
      <c r="Y277" s="112" t="s">
        <v>91</v>
      </c>
      <c r="Z277" s="128">
        <v>43.946880000000007</v>
      </c>
      <c r="AA277" s="91">
        <v>44.313420000000001</v>
      </c>
      <c r="AB277" s="94">
        <v>56</v>
      </c>
      <c r="AC277" s="94">
        <v>56</v>
      </c>
      <c r="AE277" s="95" t="s">
        <v>69</v>
      </c>
      <c r="AF277" s="55">
        <v>53.47</v>
      </c>
      <c r="AG277" s="138">
        <f t="shared" si="29"/>
        <v>2058.5949999999998</v>
      </c>
      <c r="AH277" s="78">
        <v>37.1</v>
      </c>
      <c r="AI277" s="27">
        <v>37.1</v>
      </c>
      <c r="AJ277" s="79">
        <v>71</v>
      </c>
      <c r="AK277" s="79">
        <v>71</v>
      </c>
      <c r="AM277" s="14">
        <v>52.5</v>
      </c>
      <c r="AN277" s="14">
        <v>51.7</v>
      </c>
      <c r="AO277" s="14">
        <v>75.2</v>
      </c>
      <c r="AP277" s="14">
        <v>40.5</v>
      </c>
      <c r="AQ277" s="107">
        <v>25.2</v>
      </c>
      <c r="AR277" s="115">
        <f t="shared" si="30"/>
        <v>140.9</v>
      </c>
      <c r="AW277" s="50">
        <v>1619</v>
      </c>
    </row>
    <row r="278" spans="1:49" ht="10.15" customHeight="1" x14ac:dyDescent="0.2">
      <c r="A278" s="24">
        <v>42157</v>
      </c>
      <c r="B278" s="54">
        <f t="shared" si="25"/>
        <v>2015</v>
      </c>
      <c r="D278" s="17">
        <v>51.66</v>
      </c>
      <c r="E278" s="32">
        <v>29.07</v>
      </c>
      <c r="F278" s="34">
        <f t="shared" si="27"/>
        <v>3108.1049999999996</v>
      </c>
      <c r="G278" s="34"/>
      <c r="H278" s="34">
        <v>116</v>
      </c>
      <c r="I278" s="6">
        <v>141000</v>
      </c>
      <c r="J278" s="6">
        <v>141</v>
      </c>
      <c r="L278" s="96">
        <v>57.57</v>
      </c>
      <c r="M278" s="80">
        <f t="shared" si="28"/>
        <v>2216.4450000000002</v>
      </c>
      <c r="N278" s="145"/>
      <c r="O278" s="3">
        <v>38</v>
      </c>
      <c r="S278" s="80">
        <v>57</v>
      </c>
      <c r="T278" s="83" t="s">
        <v>50</v>
      </c>
      <c r="U278" s="120">
        <v>212.39763999999994</v>
      </c>
      <c r="V278" s="120">
        <f t="shared" si="26"/>
        <v>7.4976366919999977</v>
      </c>
      <c r="W278" s="120">
        <v>174.78815000000003</v>
      </c>
      <c r="X278" s="111">
        <v>220</v>
      </c>
      <c r="Y278" s="112" t="s">
        <v>91</v>
      </c>
      <c r="Z278" s="128">
        <v>41.074839999999995</v>
      </c>
      <c r="AA278" s="91">
        <v>43.316200000000002</v>
      </c>
      <c r="AB278" s="94">
        <v>56</v>
      </c>
      <c r="AC278" s="94">
        <v>56</v>
      </c>
      <c r="AE278" s="95" t="s">
        <v>69</v>
      </c>
      <c r="AF278" s="55">
        <v>53.47</v>
      </c>
      <c r="AG278" s="138">
        <f t="shared" si="29"/>
        <v>2058.5949999999998</v>
      </c>
      <c r="AH278" s="78">
        <v>37.200000000000003</v>
      </c>
      <c r="AI278" s="27">
        <v>37.200000000000003</v>
      </c>
      <c r="AJ278" s="79">
        <v>71</v>
      </c>
      <c r="AK278" s="79">
        <v>71</v>
      </c>
      <c r="AM278" s="14">
        <v>50.5</v>
      </c>
      <c r="AN278" s="14">
        <v>50.1</v>
      </c>
      <c r="AO278" s="14">
        <v>71.900000000000006</v>
      </c>
      <c r="AP278" s="14">
        <v>40.700000000000003</v>
      </c>
      <c r="AQ278" s="107">
        <v>32.5</v>
      </c>
      <c r="AR278" s="115">
        <f t="shared" si="30"/>
        <v>145.10000000000002</v>
      </c>
      <c r="AW278" s="50">
        <v>1619</v>
      </c>
    </row>
    <row r="279" spans="1:49" ht="10.15" customHeight="1" x14ac:dyDescent="0.2">
      <c r="A279" s="24">
        <v>42158</v>
      </c>
      <c r="B279" s="54">
        <f t="shared" si="25"/>
        <v>2015</v>
      </c>
      <c r="D279" s="17">
        <v>51.66</v>
      </c>
      <c r="E279" s="32">
        <v>29.07</v>
      </c>
      <c r="F279" s="34">
        <f t="shared" si="27"/>
        <v>3108.1049999999996</v>
      </c>
      <c r="G279" s="34"/>
      <c r="H279" s="34">
        <v>116</v>
      </c>
      <c r="I279" s="6">
        <v>141000</v>
      </c>
      <c r="J279" s="6">
        <v>141</v>
      </c>
      <c r="L279" s="96">
        <v>57.57</v>
      </c>
      <c r="M279" s="80">
        <f t="shared" si="28"/>
        <v>2216.4450000000002</v>
      </c>
      <c r="N279" s="145"/>
      <c r="O279" s="3">
        <v>39</v>
      </c>
      <c r="S279" s="80">
        <v>57</v>
      </c>
      <c r="T279" s="83" t="s">
        <v>50</v>
      </c>
      <c r="U279" s="120">
        <v>210.67932000000005</v>
      </c>
      <c r="V279" s="120">
        <f>U279*$V$1/1000</f>
        <v>7.4369799960000007</v>
      </c>
      <c r="W279" s="120">
        <v>177.50477999999998</v>
      </c>
      <c r="X279" s="111">
        <v>220</v>
      </c>
      <c r="Y279" s="112" t="s">
        <v>91</v>
      </c>
      <c r="Z279" s="128">
        <v>40.394789999999986</v>
      </c>
      <c r="AA279" s="91">
        <v>43.378030000000003</v>
      </c>
      <c r="AB279" s="94">
        <v>56</v>
      </c>
      <c r="AC279" s="94">
        <v>56</v>
      </c>
      <c r="AE279" s="95" t="s">
        <v>69</v>
      </c>
      <c r="AF279" s="55">
        <v>53.47</v>
      </c>
      <c r="AG279" s="138">
        <f t="shared" si="29"/>
        <v>2058.5949999999998</v>
      </c>
      <c r="AH279" s="78">
        <v>35.9</v>
      </c>
      <c r="AI279" s="27">
        <v>35.9</v>
      </c>
      <c r="AJ279" s="79">
        <v>71</v>
      </c>
      <c r="AK279" s="79">
        <v>71</v>
      </c>
      <c r="AM279" s="14">
        <v>50.5</v>
      </c>
      <c r="AN279" s="14">
        <v>49.9</v>
      </c>
      <c r="AO279" s="14">
        <v>74.2</v>
      </c>
      <c r="AP279" s="14">
        <v>40.9</v>
      </c>
      <c r="AQ279" s="107">
        <v>29.2</v>
      </c>
      <c r="AR279" s="115">
        <f t="shared" si="30"/>
        <v>144.29999999999998</v>
      </c>
      <c r="AW279" s="50">
        <v>1619</v>
      </c>
    </row>
    <row r="280" spans="1:49" ht="10.15" customHeight="1" x14ac:dyDescent="0.2">
      <c r="A280" s="24">
        <v>42159</v>
      </c>
      <c r="B280" s="54">
        <f t="shared" ref="B280:B306" si="31">YEAR(A280)</f>
        <v>2015</v>
      </c>
      <c r="D280" s="17">
        <v>51.66</v>
      </c>
      <c r="E280" s="32">
        <v>29.07</v>
      </c>
      <c r="F280" s="34">
        <f t="shared" si="27"/>
        <v>3108.1049999999996</v>
      </c>
      <c r="G280" s="34"/>
      <c r="H280" s="34">
        <v>114</v>
      </c>
      <c r="I280" s="6">
        <v>141000</v>
      </c>
      <c r="J280" s="6">
        <v>141</v>
      </c>
      <c r="L280" s="96">
        <v>57.57</v>
      </c>
      <c r="M280" s="80">
        <f t="shared" si="28"/>
        <v>2216.4450000000002</v>
      </c>
      <c r="N280" s="145"/>
      <c r="O280" s="3">
        <v>35</v>
      </c>
      <c r="S280" s="80">
        <v>57</v>
      </c>
      <c r="T280" s="83" t="s">
        <v>50</v>
      </c>
      <c r="U280" s="120">
        <v>210.20526000000004</v>
      </c>
      <c r="V280" s="120">
        <f t="shared" si="26"/>
        <v>7.4202456780000015</v>
      </c>
      <c r="W280" s="120">
        <v>174.96686999999991</v>
      </c>
      <c r="X280" s="111">
        <v>220</v>
      </c>
      <c r="Y280" s="112" t="s">
        <v>91</v>
      </c>
      <c r="Z280" s="128">
        <v>41.672769999999993</v>
      </c>
      <c r="AA280" s="91">
        <v>43.805010000000003</v>
      </c>
      <c r="AB280" s="94">
        <v>56</v>
      </c>
      <c r="AC280" s="94">
        <v>56</v>
      </c>
      <c r="AE280" s="95" t="s">
        <v>69</v>
      </c>
      <c r="AF280" s="55">
        <v>53.47</v>
      </c>
      <c r="AG280" s="138">
        <f t="shared" si="29"/>
        <v>2058.5949999999998</v>
      </c>
      <c r="AH280" s="78">
        <v>35.9</v>
      </c>
      <c r="AI280" s="27">
        <v>35.9</v>
      </c>
      <c r="AJ280" s="79">
        <v>71</v>
      </c>
      <c r="AK280" s="79">
        <v>71</v>
      </c>
      <c r="AM280" s="14">
        <v>49.9</v>
      </c>
      <c r="AN280" s="14">
        <v>49</v>
      </c>
      <c r="AO280" s="14">
        <v>74.900000000000006</v>
      </c>
      <c r="AP280" s="14">
        <v>42.8</v>
      </c>
      <c r="AQ280" s="107">
        <v>24.7</v>
      </c>
      <c r="AR280" s="115">
        <f t="shared" si="30"/>
        <v>142.4</v>
      </c>
      <c r="AW280" s="50">
        <v>1619</v>
      </c>
    </row>
    <row r="281" spans="1:49" ht="10.15" customHeight="1" x14ac:dyDescent="0.2">
      <c r="A281" s="24">
        <v>42160</v>
      </c>
      <c r="B281" s="54">
        <f t="shared" si="31"/>
        <v>2015</v>
      </c>
      <c r="D281" s="17">
        <v>51.66</v>
      </c>
      <c r="E281" s="32">
        <v>29.07</v>
      </c>
      <c r="F281" s="34">
        <f t="shared" si="27"/>
        <v>3108.1049999999996</v>
      </c>
      <c r="G281" s="34"/>
      <c r="H281" s="34">
        <v>116</v>
      </c>
      <c r="I281" s="6">
        <v>141000</v>
      </c>
      <c r="J281" s="6">
        <v>141</v>
      </c>
      <c r="L281" s="96">
        <v>57.57</v>
      </c>
      <c r="M281" s="80">
        <f t="shared" si="28"/>
        <v>2216.4450000000002</v>
      </c>
      <c r="N281" s="145"/>
      <c r="O281" s="3">
        <v>36</v>
      </c>
      <c r="S281" s="80">
        <v>57</v>
      </c>
      <c r="T281" s="83" t="s">
        <v>50</v>
      </c>
      <c r="U281" s="120">
        <v>219.14712000000003</v>
      </c>
      <c r="V281" s="120">
        <f t="shared" si="26"/>
        <v>7.7358933360000002</v>
      </c>
      <c r="W281" s="120">
        <v>180.22650999999999</v>
      </c>
      <c r="X281" s="111">
        <v>220</v>
      </c>
      <c r="Y281" s="112" t="s">
        <v>91</v>
      </c>
      <c r="Z281" s="128">
        <v>42.848869999999991</v>
      </c>
      <c r="AA281" s="91">
        <v>43.237490000000001</v>
      </c>
      <c r="AB281" s="94">
        <v>56</v>
      </c>
      <c r="AC281" s="94">
        <v>56</v>
      </c>
      <c r="AE281" s="95" t="s">
        <v>69</v>
      </c>
      <c r="AF281" s="55">
        <v>53.47</v>
      </c>
      <c r="AG281" s="138">
        <f t="shared" si="29"/>
        <v>2058.5949999999998</v>
      </c>
      <c r="AH281" s="78">
        <v>37.1</v>
      </c>
      <c r="AI281" s="27">
        <v>37.1</v>
      </c>
      <c r="AJ281" s="79">
        <v>71</v>
      </c>
      <c r="AK281" s="79">
        <v>71</v>
      </c>
      <c r="AM281" s="14">
        <v>49.5</v>
      </c>
      <c r="AN281" s="14">
        <v>47.9</v>
      </c>
      <c r="AO281" s="14">
        <v>74.5</v>
      </c>
      <c r="AP281" s="14">
        <v>42.3</v>
      </c>
      <c r="AQ281" s="107">
        <v>26.2</v>
      </c>
      <c r="AR281" s="115">
        <f t="shared" si="30"/>
        <v>143</v>
      </c>
      <c r="AW281" s="50">
        <v>1619</v>
      </c>
    </row>
    <row r="282" spans="1:49" ht="10.15" customHeight="1" x14ac:dyDescent="0.2">
      <c r="A282" s="24">
        <v>42161</v>
      </c>
      <c r="B282" s="54">
        <f t="shared" si="31"/>
        <v>2015</v>
      </c>
      <c r="D282" s="17">
        <v>51.66</v>
      </c>
      <c r="E282" s="32">
        <v>29.07</v>
      </c>
      <c r="F282" s="34">
        <f t="shared" si="27"/>
        <v>3108.1049999999996</v>
      </c>
      <c r="G282" s="34"/>
      <c r="H282" s="34">
        <v>122</v>
      </c>
      <c r="I282" s="6">
        <v>141000</v>
      </c>
      <c r="J282" s="6">
        <v>141</v>
      </c>
      <c r="L282" s="96">
        <v>57.57</v>
      </c>
      <c r="M282" s="80">
        <f t="shared" si="28"/>
        <v>2216.4450000000002</v>
      </c>
      <c r="N282" s="145"/>
      <c r="O282" s="3">
        <v>36</v>
      </c>
      <c r="S282" s="26">
        <v>62.2</v>
      </c>
      <c r="U282" s="120">
        <v>229.89604</v>
      </c>
      <c r="V282" s="120">
        <f t="shared" si="26"/>
        <v>8.1153302119999982</v>
      </c>
      <c r="W282" s="120">
        <v>184.35413999999997</v>
      </c>
      <c r="X282" s="120">
        <v>234</v>
      </c>
      <c r="Z282" s="128">
        <v>45.184759999999997</v>
      </c>
      <c r="AA282" s="91">
        <v>44.471069999999997</v>
      </c>
      <c r="AB282" s="94">
        <v>56</v>
      </c>
      <c r="AC282" s="94">
        <v>56</v>
      </c>
      <c r="AE282" s="95" t="s">
        <v>69</v>
      </c>
      <c r="AF282" s="55">
        <v>53.47</v>
      </c>
      <c r="AG282" s="138">
        <f t="shared" si="29"/>
        <v>2058.5949999999998</v>
      </c>
      <c r="AH282" s="78">
        <v>35.6</v>
      </c>
      <c r="AI282" s="27">
        <v>35.6</v>
      </c>
      <c r="AJ282" s="79">
        <v>71</v>
      </c>
      <c r="AK282" s="79">
        <v>71</v>
      </c>
      <c r="AM282" s="14">
        <v>49.2</v>
      </c>
      <c r="AN282" s="14">
        <v>49.7</v>
      </c>
      <c r="AO282" s="14">
        <v>73.5</v>
      </c>
      <c r="AP282" s="14">
        <v>42.6</v>
      </c>
      <c r="AQ282" s="107">
        <v>30.2</v>
      </c>
      <c r="AR282" s="115">
        <f t="shared" si="30"/>
        <v>146.29999999999998</v>
      </c>
      <c r="AW282" s="50">
        <v>1619</v>
      </c>
    </row>
    <row r="283" spans="1:49" ht="10.15" customHeight="1" x14ac:dyDescent="0.2">
      <c r="A283" s="24">
        <v>42162</v>
      </c>
      <c r="B283" s="54">
        <f t="shared" si="31"/>
        <v>2015</v>
      </c>
      <c r="D283" s="17">
        <v>51.66</v>
      </c>
      <c r="E283" s="32">
        <v>29.07</v>
      </c>
      <c r="F283" s="34">
        <f t="shared" si="27"/>
        <v>3108.1049999999996</v>
      </c>
      <c r="G283" s="34"/>
      <c r="H283" s="34">
        <v>115</v>
      </c>
      <c r="I283" s="6">
        <v>141000</v>
      </c>
      <c r="J283" s="6">
        <v>141</v>
      </c>
      <c r="L283" s="96">
        <v>57.57</v>
      </c>
      <c r="M283" s="80">
        <f t="shared" si="28"/>
        <v>2216.4450000000002</v>
      </c>
      <c r="N283" s="145"/>
      <c r="O283" s="3">
        <v>37</v>
      </c>
      <c r="S283" s="26">
        <v>62.2</v>
      </c>
      <c r="U283" s="120">
        <v>228.67801999999992</v>
      </c>
      <c r="V283" s="120">
        <f t="shared" si="26"/>
        <v>8.072334105999996</v>
      </c>
      <c r="W283" s="120">
        <v>180.59739496040004</v>
      </c>
      <c r="X283" s="120">
        <v>234</v>
      </c>
      <c r="Z283" s="128">
        <v>46.600999999999999</v>
      </c>
      <c r="AA283" s="91">
        <v>44.881100000000004</v>
      </c>
      <c r="AB283" s="94">
        <v>56</v>
      </c>
      <c r="AC283" s="94">
        <v>56</v>
      </c>
      <c r="AE283" s="95" t="s">
        <v>69</v>
      </c>
      <c r="AF283" s="55">
        <v>53.47</v>
      </c>
      <c r="AG283" s="138">
        <f t="shared" si="29"/>
        <v>2058.5949999999998</v>
      </c>
      <c r="AH283" s="78">
        <v>35.700000000000003</v>
      </c>
      <c r="AI283" s="27">
        <v>35.700000000000003</v>
      </c>
      <c r="AJ283" s="79">
        <v>71</v>
      </c>
      <c r="AK283" s="79">
        <v>71</v>
      </c>
      <c r="AM283" s="14">
        <v>52.1</v>
      </c>
      <c r="AN283" s="14">
        <v>51.5</v>
      </c>
      <c r="AO283" s="14">
        <v>74.5</v>
      </c>
      <c r="AP283" s="14">
        <v>41.8</v>
      </c>
      <c r="AQ283" s="107">
        <v>34.4</v>
      </c>
      <c r="AR283" s="115">
        <f t="shared" si="30"/>
        <v>150.69999999999999</v>
      </c>
      <c r="AW283" s="50">
        <v>1619</v>
      </c>
    </row>
    <row r="284" spans="1:49" ht="10.15" customHeight="1" x14ac:dyDescent="0.2">
      <c r="A284" s="24">
        <v>42163</v>
      </c>
      <c r="B284" s="54">
        <f t="shared" si="31"/>
        <v>2015</v>
      </c>
      <c r="D284" s="17">
        <v>51.66</v>
      </c>
      <c r="E284" s="32">
        <v>29.07</v>
      </c>
      <c r="F284" s="34">
        <f t="shared" si="27"/>
        <v>3108.1049999999996</v>
      </c>
      <c r="G284" s="34"/>
      <c r="H284" s="34">
        <v>118</v>
      </c>
      <c r="I284" s="6">
        <v>141000</v>
      </c>
      <c r="J284" s="6">
        <v>141</v>
      </c>
      <c r="L284" s="96">
        <v>57.57</v>
      </c>
      <c r="M284" s="80">
        <f t="shared" si="28"/>
        <v>2216.4450000000002</v>
      </c>
      <c r="N284" s="145"/>
      <c r="O284" s="3">
        <v>36</v>
      </c>
      <c r="S284" s="26">
        <v>62.2</v>
      </c>
      <c r="T284" s="83"/>
      <c r="U284" s="120">
        <v>224.88395000000014</v>
      </c>
      <c r="V284" s="120">
        <f t="shared" si="26"/>
        <v>7.938403435000005</v>
      </c>
      <c r="W284" s="120">
        <v>178.04210999999995</v>
      </c>
      <c r="X284" s="120">
        <v>234</v>
      </c>
      <c r="Z284" s="128">
        <v>46.890960000000007</v>
      </c>
      <c r="AA284" s="91">
        <v>44.660069999999997</v>
      </c>
      <c r="AB284" s="94">
        <v>56</v>
      </c>
      <c r="AC284" s="94">
        <v>56</v>
      </c>
      <c r="AE284" s="95" t="s">
        <v>69</v>
      </c>
      <c r="AF284" s="55">
        <v>53.47</v>
      </c>
      <c r="AG284" s="138">
        <f t="shared" si="29"/>
        <v>2058.5949999999998</v>
      </c>
      <c r="AH284" s="78">
        <v>36.1</v>
      </c>
      <c r="AI284" s="27">
        <v>36.1</v>
      </c>
      <c r="AJ284" s="79">
        <v>71</v>
      </c>
      <c r="AK284" s="79">
        <v>71</v>
      </c>
      <c r="AM284" s="14">
        <v>51.7</v>
      </c>
      <c r="AN284" s="14">
        <v>52.8</v>
      </c>
      <c r="AO284" s="14">
        <v>73.7</v>
      </c>
      <c r="AP284" s="14">
        <v>42.4</v>
      </c>
      <c r="AQ284" s="107">
        <v>35.299999999999997</v>
      </c>
      <c r="AR284" s="115">
        <f t="shared" si="30"/>
        <v>151.39999999999998</v>
      </c>
      <c r="AW284" s="50">
        <v>1619</v>
      </c>
    </row>
    <row r="285" spans="1:49" ht="10.15" customHeight="1" x14ac:dyDescent="0.2">
      <c r="A285" s="24">
        <v>42164</v>
      </c>
      <c r="B285" s="54">
        <f t="shared" si="31"/>
        <v>2015</v>
      </c>
      <c r="D285" s="17">
        <v>51.66</v>
      </c>
      <c r="E285" s="32">
        <v>29.07</v>
      </c>
      <c r="F285" s="34">
        <f t="shared" si="27"/>
        <v>3108.1049999999996</v>
      </c>
      <c r="G285" s="34"/>
      <c r="H285" s="34">
        <v>113</v>
      </c>
      <c r="I285" s="6">
        <v>141000</v>
      </c>
      <c r="J285" s="6">
        <v>141</v>
      </c>
      <c r="L285" s="96">
        <v>57.57</v>
      </c>
      <c r="M285" s="80">
        <f t="shared" si="28"/>
        <v>2216.4450000000002</v>
      </c>
      <c r="N285" s="145"/>
      <c r="O285" s="3">
        <v>36</v>
      </c>
      <c r="S285" s="26">
        <v>62.2</v>
      </c>
      <c r="T285" s="83"/>
      <c r="U285" s="120">
        <v>225.92805000000007</v>
      </c>
      <c r="V285" s="120">
        <f t="shared" si="26"/>
        <v>7.9752601650000017</v>
      </c>
      <c r="W285" s="120">
        <v>181.34721999999982</v>
      </c>
      <c r="X285" s="120">
        <v>234</v>
      </c>
      <c r="Z285" s="128">
        <v>47.198249999999994</v>
      </c>
      <c r="AA285" s="91">
        <v>44.457369999999997</v>
      </c>
      <c r="AB285" s="94">
        <v>56</v>
      </c>
      <c r="AC285" s="94">
        <v>56</v>
      </c>
      <c r="AE285" s="95" t="s">
        <v>69</v>
      </c>
      <c r="AF285" s="55">
        <v>53.47</v>
      </c>
      <c r="AG285" s="138">
        <f t="shared" si="29"/>
        <v>2058.5949999999998</v>
      </c>
      <c r="AH285" s="78">
        <v>35.799999999999997</v>
      </c>
      <c r="AI285" s="27">
        <v>35.799999999999997</v>
      </c>
      <c r="AJ285" s="79">
        <v>71</v>
      </c>
      <c r="AK285" s="79">
        <v>71</v>
      </c>
      <c r="AM285" s="14">
        <v>50.9</v>
      </c>
      <c r="AN285" s="14">
        <v>52.2</v>
      </c>
      <c r="AO285" s="14">
        <v>71.7</v>
      </c>
      <c r="AP285" s="14">
        <v>41.9</v>
      </c>
      <c r="AQ285" s="107">
        <v>31.3</v>
      </c>
      <c r="AR285" s="115">
        <f t="shared" si="30"/>
        <v>144.9</v>
      </c>
      <c r="AW285" s="50">
        <v>1619</v>
      </c>
    </row>
    <row r="286" spans="1:49" ht="10.15" customHeight="1" x14ac:dyDescent="0.2">
      <c r="A286" s="24">
        <v>42165</v>
      </c>
      <c r="B286" s="54">
        <f t="shared" si="31"/>
        <v>2015</v>
      </c>
      <c r="D286" s="17">
        <v>51.66</v>
      </c>
      <c r="E286" s="32">
        <v>29.07</v>
      </c>
      <c r="F286" s="34">
        <f t="shared" si="27"/>
        <v>3108.1049999999996</v>
      </c>
      <c r="G286" s="34"/>
      <c r="H286" s="34">
        <v>114</v>
      </c>
      <c r="I286" s="6">
        <v>141000</v>
      </c>
      <c r="J286" s="6">
        <v>141</v>
      </c>
      <c r="L286" s="96">
        <v>57.57</v>
      </c>
      <c r="M286" s="80">
        <f t="shared" si="28"/>
        <v>2216.4450000000002</v>
      </c>
      <c r="N286" s="145"/>
      <c r="O286" s="3">
        <v>36</v>
      </c>
      <c r="S286" s="26">
        <v>62.2</v>
      </c>
      <c r="U286" s="120">
        <v>223.01770999999985</v>
      </c>
      <c r="V286" s="120">
        <f t="shared" si="26"/>
        <v>7.8725251629999935</v>
      </c>
      <c r="W286" s="120">
        <v>181.42433000000008</v>
      </c>
      <c r="X286" s="120">
        <v>234</v>
      </c>
      <c r="Z286" s="128">
        <v>47.13322999999999</v>
      </c>
      <c r="AA286" s="91">
        <v>44.940829999999998</v>
      </c>
      <c r="AB286" s="94">
        <v>56</v>
      </c>
      <c r="AC286" s="94">
        <v>56</v>
      </c>
      <c r="AE286" s="95" t="s">
        <v>69</v>
      </c>
      <c r="AF286" s="55">
        <v>53.47</v>
      </c>
      <c r="AG286" s="138">
        <f t="shared" si="29"/>
        <v>2058.5949999999998</v>
      </c>
      <c r="AH286" s="78">
        <v>38.1</v>
      </c>
      <c r="AI286" s="27">
        <v>38.1</v>
      </c>
      <c r="AJ286" s="79">
        <v>71</v>
      </c>
      <c r="AK286" s="79">
        <v>71</v>
      </c>
      <c r="AM286" s="14">
        <v>53.9</v>
      </c>
      <c r="AN286" s="14">
        <v>54.8</v>
      </c>
      <c r="AO286" s="14">
        <v>76.7</v>
      </c>
      <c r="AP286" s="14">
        <v>48.1</v>
      </c>
      <c r="AQ286" s="107">
        <v>24.4</v>
      </c>
      <c r="AR286" s="115">
        <f t="shared" si="30"/>
        <v>149.20000000000002</v>
      </c>
      <c r="AW286" s="50">
        <v>1619</v>
      </c>
    </row>
    <row r="287" spans="1:49" ht="10.15" customHeight="1" x14ac:dyDescent="0.2">
      <c r="A287" s="24">
        <v>42166</v>
      </c>
      <c r="B287" s="54">
        <f t="shared" si="31"/>
        <v>2015</v>
      </c>
      <c r="D287" s="17">
        <v>51.66</v>
      </c>
      <c r="E287" s="32">
        <v>29.07</v>
      </c>
      <c r="F287" s="34">
        <f t="shared" si="27"/>
        <v>3108.1049999999996</v>
      </c>
      <c r="G287" s="34"/>
      <c r="H287" s="34">
        <v>117</v>
      </c>
      <c r="I287" s="6">
        <v>141000</v>
      </c>
      <c r="J287" s="6">
        <v>141</v>
      </c>
      <c r="L287" s="96">
        <v>57.57</v>
      </c>
      <c r="M287" s="80">
        <f t="shared" si="28"/>
        <v>2216.4450000000002</v>
      </c>
      <c r="N287" s="145"/>
      <c r="O287" s="3">
        <v>38</v>
      </c>
      <c r="S287" s="26">
        <v>62.2</v>
      </c>
      <c r="U287" s="120">
        <v>226.45000000000005</v>
      </c>
      <c r="V287" s="120">
        <f t="shared" si="26"/>
        <v>7.993685000000001</v>
      </c>
      <c r="W287" s="120">
        <v>171.80946000000003</v>
      </c>
      <c r="X287" s="120">
        <v>234</v>
      </c>
      <c r="Z287" s="128">
        <v>47.828189999999999</v>
      </c>
      <c r="AA287" s="91">
        <v>44.606400000000001</v>
      </c>
      <c r="AB287" s="94">
        <v>56</v>
      </c>
      <c r="AC287" s="94">
        <v>56</v>
      </c>
      <c r="AE287" s="95" t="s">
        <v>69</v>
      </c>
      <c r="AF287" s="55">
        <v>53.47</v>
      </c>
      <c r="AG287" s="138">
        <f t="shared" si="29"/>
        <v>2058.5949999999998</v>
      </c>
      <c r="AH287" s="78">
        <v>39.6</v>
      </c>
      <c r="AI287" s="27">
        <v>39.6</v>
      </c>
      <c r="AJ287" s="79">
        <v>71</v>
      </c>
      <c r="AK287" s="79">
        <v>71</v>
      </c>
      <c r="AM287" s="14">
        <v>55.7</v>
      </c>
      <c r="AN287" s="14">
        <v>57.4</v>
      </c>
      <c r="AO287" s="14">
        <v>72.900000000000006</v>
      </c>
      <c r="AP287" s="14">
        <v>47.5</v>
      </c>
      <c r="AQ287" s="107">
        <v>21</v>
      </c>
      <c r="AR287" s="115">
        <f t="shared" si="30"/>
        <v>141.4</v>
      </c>
      <c r="AW287" s="50">
        <v>1619</v>
      </c>
    </row>
    <row r="288" spans="1:49" ht="10.15" customHeight="1" x14ac:dyDescent="0.2">
      <c r="A288" s="24">
        <v>42167</v>
      </c>
      <c r="B288" s="54">
        <f t="shared" si="31"/>
        <v>2015</v>
      </c>
      <c r="D288" s="17">
        <v>51.66</v>
      </c>
      <c r="E288" s="32">
        <v>29.07</v>
      </c>
      <c r="F288" s="34">
        <f t="shared" si="27"/>
        <v>3108.1049999999996</v>
      </c>
      <c r="G288" s="34"/>
      <c r="H288" s="34">
        <v>118</v>
      </c>
      <c r="I288" s="6">
        <v>141000</v>
      </c>
      <c r="J288" s="6">
        <v>141</v>
      </c>
      <c r="L288" s="96">
        <v>57.57</v>
      </c>
      <c r="M288" s="80">
        <f t="shared" si="28"/>
        <v>2216.4450000000002</v>
      </c>
      <c r="N288" s="145"/>
      <c r="O288" s="3">
        <v>41</v>
      </c>
      <c r="S288" s="26">
        <v>62.2</v>
      </c>
      <c r="U288" s="120">
        <v>228.63474000000002</v>
      </c>
      <c r="V288" s="120">
        <f t="shared" si="26"/>
        <v>8.070806322000001</v>
      </c>
      <c r="W288" s="120">
        <v>179.23112999999998</v>
      </c>
      <c r="X288" s="120">
        <v>234</v>
      </c>
      <c r="Z288" s="128">
        <v>47.90451999999997</v>
      </c>
      <c r="AA288" s="91">
        <v>45.285919999999997</v>
      </c>
      <c r="AB288" s="94">
        <v>56</v>
      </c>
      <c r="AC288" s="94">
        <v>56</v>
      </c>
      <c r="AE288" s="95" t="s">
        <v>69</v>
      </c>
      <c r="AF288" s="55">
        <v>53.47</v>
      </c>
      <c r="AG288" s="138">
        <f t="shared" si="29"/>
        <v>2058.5949999999998</v>
      </c>
      <c r="AH288" s="78">
        <v>39.9</v>
      </c>
      <c r="AI288" s="27">
        <v>39.9</v>
      </c>
      <c r="AJ288" s="79">
        <v>71</v>
      </c>
      <c r="AK288" s="79">
        <v>71</v>
      </c>
      <c r="AM288" s="14">
        <v>54.4</v>
      </c>
      <c r="AN288" s="14">
        <v>54.8</v>
      </c>
      <c r="AO288" s="14">
        <v>72.5</v>
      </c>
      <c r="AP288" s="14">
        <v>45.7</v>
      </c>
      <c r="AQ288" s="107">
        <v>24.7</v>
      </c>
      <c r="AR288" s="115">
        <f t="shared" si="30"/>
        <v>142.9</v>
      </c>
      <c r="AW288" s="50">
        <v>1619</v>
      </c>
    </row>
    <row r="289" spans="1:49" ht="10.15" customHeight="1" x14ac:dyDescent="0.2">
      <c r="A289" s="24">
        <v>42168</v>
      </c>
      <c r="B289" s="54">
        <f t="shared" si="31"/>
        <v>2015</v>
      </c>
      <c r="D289" s="17">
        <v>51.66</v>
      </c>
      <c r="E289" s="32">
        <v>29.07</v>
      </c>
      <c r="F289" s="34">
        <f t="shared" si="27"/>
        <v>3108.1049999999996</v>
      </c>
      <c r="G289" s="34"/>
      <c r="H289" s="34">
        <v>120</v>
      </c>
      <c r="I289" s="6">
        <v>141000</v>
      </c>
      <c r="J289" s="6">
        <v>141</v>
      </c>
      <c r="L289" s="96">
        <v>57.57</v>
      </c>
      <c r="M289" s="80">
        <f t="shared" si="28"/>
        <v>2216.4450000000002</v>
      </c>
      <c r="N289" s="145"/>
      <c r="O289" s="3">
        <v>41</v>
      </c>
      <c r="S289" s="26">
        <v>62.2</v>
      </c>
      <c r="U289" s="120">
        <v>228.89980999999992</v>
      </c>
      <c r="V289" s="120">
        <f t="shared" si="26"/>
        <v>8.0801632929999965</v>
      </c>
      <c r="W289" s="120">
        <v>187.82770999999997</v>
      </c>
      <c r="X289" s="120">
        <v>234</v>
      </c>
      <c r="Z289" s="128">
        <v>48.921209999999995</v>
      </c>
      <c r="AA289" s="91">
        <v>45.587040000000002</v>
      </c>
      <c r="AB289" s="91">
        <v>59.204999999999998</v>
      </c>
      <c r="AC289" s="91">
        <v>59.204999999999998</v>
      </c>
      <c r="AF289" s="55">
        <v>53.47</v>
      </c>
      <c r="AG289" s="138">
        <f t="shared" si="29"/>
        <v>2058.5949999999998</v>
      </c>
      <c r="AH289" s="78">
        <v>35.6</v>
      </c>
      <c r="AI289" s="27">
        <v>35.6</v>
      </c>
      <c r="AJ289" s="79">
        <v>71</v>
      </c>
      <c r="AK289" s="79">
        <v>71</v>
      </c>
      <c r="AM289" s="14">
        <v>54.2</v>
      </c>
      <c r="AN289" s="14">
        <v>53.3</v>
      </c>
      <c r="AO289" s="14">
        <v>73.5</v>
      </c>
      <c r="AP289" s="14">
        <v>46.6</v>
      </c>
      <c r="AQ289" s="107">
        <v>26.1</v>
      </c>
      <c r="AR289" s="115">
        <f t="shared" si="30"/>
        <v>146.19999999999999</v>
      </c>
      <c r="AW289" s="50">
        <v>1619</v>
      </c>
    </row>
    <row r="290" spans="1:49" ht="10.15" customHeight="1" x14ac:dyDescent="0.2">
      <c r="A290" s="24">
        <v>42169</v>
      </c>
      <c r="B290" s="54">
        <f t="shared" si="31"/>
        <v>2015</v>
      </c>
      <c r="D290" s="17">
        <v>51.66</v>
      </c>
      <c r="E290" s="32">
        <v>29.07</v>
      </c>
      <c r="F290" s="34">
        <f t="shared" si="27"/>
        <v>3108.1049999999996</v>
      </c>
      <c r="G290" s="34"/>
      <c r="H290" s="34">
        <v>117</v>
      </c>
      <c r="I290" s="6">
        <v>141000</v>
      </c>
      <c r="J290" s="6">
        <v>141</v>
      </c>
      <c r="L290" s="96">
        <v>57.57</v>
      </c>
      <c r="M290" s="80">
        <f t="shared" si="28"/>
        <v>2216.4450000000002</v>
      </c>
      <c r="N290" s="145"/>
      <c r="O290" s="3">
        <v>37</v>
      </c>
      <c r="S290" s="26">
        <v>62.2</v>
      </c>
      <c r="U290" s="120">
        <v>227.15884999999994</v>
      </c>
      <c r="V290" s="120">
        <f t="shared" si="26"/>
        <v>8.0187074049999971</v>
      </c>
      <c r="W290" s="120">
        <v>195.43124</v>
      </c>
      <c r="X290" s="120">
        <v>234</v>
      </c>
      <c r="Z290" s="128">
        <v>50.19486999999998</v>
      </c>
      <c r="AA290" s="91">
        <v>45.24483</v>
      </c>
      <c r="AB290" s="91">
        <v>59.204999999999998</v>
      </c>
      <c r="AC290" s="91">
        <v>59.204999999999998</v>
      </c>
      <c r="AF290" s="55">
        <v>53.47</v>
      </c>
      <c r="AG290" s="138">
        <f t="shared" si="29"/>
        <v>2058.5949999999998</v>
      </c>
      <c r="AH290" s="78">
        <v>33.700000000000003</v>
      </c>
      <c r="AI290" s="27">
        <v>33.700000000000003</v>
      </c>
      <c r="AJ290" s="79">
        <v>71</v>
      </c>
      <c r="AK290" s="79">
        <v>71</v>
      </c>
      <c r="AM290" s="14">
        <v>55.3</v>
      </c>
      <c r="AN290" s="14">
        <v>54.3</v>
      </c>
      <c r="AO290" s="14">
        <v>73.400000000000006</v>
      </c>
      <c r="AP290" s="14">
        <v>44.3</v>
      </c>
      <c r="AQ290" s="107">
        <v>25</v>
      </c>
      <c r="AR290" s="115">
        <f t="shared" si="30"/>
        <v>142.69999999999999</v>
      </c>
      <c r="AW290" s="50">
        <v>1619</v>
      </c>
    </row>
    <row r="291" spans="1:49" ht="10.15" customHeight="1" x14ac:dyDescent="0.2">
      <c r="A291" s="24">
        <v>42170</v>
      </c>
      <c r="B291" s="54">
        <f t="shared" si="31"/>
        <v>2015</v>
      </c>
      <c r="D291" s="17">
        <v>51.66</v>
      </c>
      <c r="E291" s="32">
        <v>29.07</v>
      </c>
      <c r="F291" s="34">
        <f t="shared" si="27"/>
        <v>3108.1049999999996</v>
      </c>
      <c r="G291" s="34"/>
      <c r="H291" s="34">
        <v>118</v>
      </c>
      <c r="I291" s="6">
        <v>141000</v>
      </c>
      <c r="J291" s="6">
        <v>141</v>
      </c>
      <c r="L291" s="96">
        <v>57.57</v>
      </c>
      <c r="M291" s="80">
        <f t="shared" si="28"/>
        <v>2216.4450000000002</v>
      </c>
      <c r="N291" s="145"/>
      <c r="O291" s="3">
        <v>34</v>
      </c>
      <c r="S291" s="26">
        <v>62.2</v>
      </c>
      <c r="U291" s="120">
        <v>223.40149000000002</v>
      </c>
      <c r="V291" s="120">
        <f t="shared" si="26"/>
        <v>7.8860725970000001</v>
      </c>
      <c r="W291" s="120">
        <v>193.62998000000002</v>
      </c>
      <c r="X291" s="120">
        <v>234</v>
      </c>
      <c r="Z291" s="128">
        <v>51.127520000000004</v>
      </c>
      <c r="AA291" s="91">
        <v>45.303080000000001</v>
      </c>
      <c r="AB291" s="91">
        <v>59.204999999999998</v>
      </c>
      <c r="AC291" s="91">
        <v>59.204999999999998</v>
      </c>
      <c r="AF291" s="55">
        <v>53.47</v>
      </c>
      <c r="AG291" s="138">
        <f t="shared" si="29"/>
        <v>2058.5949999999998</v>
      </c>
      <c r="AH291" s="78">
        <v>33.1</v>
      </c>
      <c r="AI291" s="27">
        <v>33.1</v>
      </c>
      <c r="AJ291" s="79">
        <v>71</v>
      </c>
      <c r="AK291" s="79">
        <v>71</v>
      </c>
      <c r="AM291" s="14">
        <v>54.7</v>
      </c>
      <c r="AN291" s="14">
        <v>53.5</v>
      </c>
      <c r="AO291" s="14">
        <v>75.099999999999994</v>
      </c>
      <c r="AP291" s="14">
        <v>45.4</v>
      </c>
      <c r="AQ291" s="107">
        <v>21.5</v>
      </c>
      <c r="AR291" s="115">
        <f t="shared" si="30"/>
        <v>142</v>
      </c>
      <c r="AW291" s="50">
        <v>1619</v>
      </c>
    </row>
    <row r="292" spans="1:49" ht="10.15" customHeight="1" x14ac:dyDescent="0.2">
      <c r="A292" s="24">
        <v>42171</v>
      </c>
      <c r="B292" s="54">
        <f t="shared" si="31"/>
        <v>2015</v>
      </c>
      <c r="D292" s="17">
        <v>51.66</v>
      </c>
      <c r="E292" s="32">
        <v>29.07</v>
      </c>
      <c r="F292" s="34">
        <f t="shared" si="27"/>
        <v>3108.1049999999996</v>
      </c>
      <c r="G292" s="34"/>
      <c r="H292" s="34">
        <v>125</v>
      </c>
      <c r="I292" s="6">
        <v>141000</v>
      </c>
      <c r="J292" s="6">
        <v>141</v>
      </c>
      <c r="L292" s="96">
        <v>57.57</v>
      </c>
      <c r="M292" s="80">
        <f t="shared" si="28"/>
        <v>2216.4450000000002</v>
      </c>
      <c r="N292" s="145"/>
      <c r="O292" s="3">
        <v>34</v>
      </c>
      <c r="S292" s="26">
        <v>62.2</v>
      </c>
      <c r="U292" s="120">
        <v>208.00570999999991</v>
      </c>
      <c r="V292" s="120">
        <f t="shared" si="26"/>
        <v>7.3426015629999961</v>
      </c>
      <c r="W292" s="120">
        <v>188.65333999999999</v>
      </c>
      <c r="X292" s="111">
        <v>219</v>
      </c>
      <c r="Y292" s="112" t="s">
        <v>55</v>
      </c>
      <c r="Z292" s="128">
        <v>52.687190000000029</v>
      </c>
      <c r="AA292" s="91">
        <v>45.144860000000001</v>
      </c>
      <c r="AB292" s="91">
        <v>59.204999999999998</v>
      </c>
      <c r="AC292" s="91">
        <v>59.204999999999998</v>
      </c>
      <c r="AE292" s="95"/>
      <c r="AF292" s="55">
        <v>53.47</v>
      </c>
      <c r="AG292" s="138">
        <f t="shared" si="29"/>
        <v>2058.5949999999998</v>
      </c>
      <c r="AH292" s="78">
        <v>33.5</v>
      </c>
      <c r="AI292" s="27">
        <v>33.5</v>
      </c>
      <c r="AJ292" s="79">
        <v>71</v>
      </c>
      <c r="AK292" s="79">
        <v>71</v>
      </c>
      <c r="AM292" s="14">
        <v>53.8</v>
      </c>
      <c r="AN292" s="14">
        <v>52.2</v>
      </c>
      <c r="AO292" s="14">
        <v>72.900000000000006</v>
      </c>
      <c r="AP292" s="14">
        <v>47.5</v>
      </c>
      <c r="AQ292" s="107">
        <v>18.7</v>
      </c>
      <c r="AR292" s="115">
        <f t="shared" si="30"/>
        <v>139.1</v>
      </c>
      <c r="AW292" s="50">
        <v>1619</v>
      </c>
    </row>
    <row r="293" spans="1:49" ht="10.15" customHeight="1" x14ac:dyDescent="0.2">
      <c r="A293" s="24">
        <v>42172</v>
      </c>
      <c r="B293" s="54">
        <f t="shared" si="31"/>
        <v>2015</v>
      </c>
      <c r="D293" s="17">
        <v>51.66</v>
      </c>
      <c r="E293" s="32">
        <v>29.07</v>
      </c>
      <c r="F293" s="34">
        <f t="shared" si="27"/>
        <v>3108.1049999999996</v>
      </c>
      <c r="G293" s="34"/>
      <c r="H293" s="34">
        <v>115</v>
      </c>
      <c r="I293" s="6">
        <v>141000</v>
      </c>
      <c r="J293" s="6">
        <v>141</v>
      </c>
      <c r="L293" s="96">
        <v>57.57</v>
      </c>
      <c r="M293" s="80">
        <f t="shared" si="28"/>
        <v>2216.4450000000002</v>
      </c>
      <c r="N293" s="145"/>
      <c r="O293" s="3">
        <v>35</v>
      </c>
      <c r="S293" s="26">
        <v>62.2</v>
      </c>
      <c r="U293" s="120">
        <v>212.55256999999995</v>
      </c>
      <c r="V293" s="120">
        <f t="shared" si="26"/>
        <v>7.5031057209999972</v>
      </c>
      <c r="W293" s="120">
        <v>191.48324000000005</v>
      </c>
      <c r="X293" s="111">
        <v>219</v>
      </c>
      <c r="Y293" s="112" t="s">
        <v>55</v>
      </c>
      <c r="Z293" s="128">
        <v>52.175290000000004</v>
      </c>
      <c r="AA293" s="91">
        <v>45.250489999999999</v>
      </c>
      <c r="AB293" s="91">
        <v>59.204999999999998</v>
      </c>
      <c r="AC293" s="91">
        <v>59.204999999999998</v>
      </c>
      <c r="AE293" s="95"/>
      <c r="AF293" s="55">
        <v>53.47</v>
      </c>
      <c r="AG293" s="138">
        <f t="shared" si="29"/>
        <v>2058.5949999999998</v>
      </c>
      <c r="AH293" s="78">
        <v>36.799999999999997</v>
      </c>
      <c r="AI293" s="27">
        <v>36.799999999999997</v>
      </c>
      <c r="AJ293" s="79">
        <v>71</v>
      </c>
      <c r="AK293" s="79">
        <v>71</v>
      </c>
      <c r="AM293" s="14">
        <v>50.8</v>
      </c>
      <c r="AN293" s="14">
        <v>49.3</v>
      </c>
      <c r="AO293" s="14">
        <v>76.099999999999994</v>
      </c>
      <c r="AP293" s="14">
        <v>47.1</v>
      </c>
      <c r="AQ293" s="107">
        <v>15.4</v>
      </c>
      <c r="AR293" s="115">
        <f t="shared" si="30"/>
        <v>138.6</v>
      </c>
      <c r="AW293" s="50">
        <v>1619</v>
      </c>
    </row>
    <row r="294" spans="1:49" ht="10.15" customHeight="1" x14ac:dyDescent="0.2">
      <c r="A294" s="24">
        <v>42173</v>
      </c>
      <c r="B294" s="54">
        <f t="shared" si="31"/>
        <v>2015</v>
      </c>
      <c r="D294" s="17">
        <v>51.66</v>
      </c>
      <c r="E294" s="32">
        <v>29.07</v>
      </c>
      <c r="F294" s="34">
        <f t="shared" si="27"/>
        <v>3108.1049999999996</v>
      </c>
      <c r="G294" s="34"/>
      <c r="H294" s="34">
        <v>121</v>
      </c>
      <c r="I294" s="6">
        <v>141000</v>
      </c>
      <c r="J294" s="6">
        <v>141</v>
      </c>
      <c r="L294" s="96">
        <v>57.57</v>
      </c>
      <c r="M294" s="80">
        <f t="shared" si="28"/>
        <v>2216.4450000000002</v>
      </c>
      <c r="N294" s="145"/>
      <c r="O294" s="3">
        <v>38</v>
      </c>
      <c r="S294" s="26">
        <v>62.2</v>
      </c>
      <c r="U294" s="120">
        <v>221.66453999999999</v>
      </c>
      <c r="V294" s="120">
        <f t="shared" si="26"/>
        <v>7.8247582619999996</v>
      </c>
      <c r="W294" s="120">
        <v>193.96217999999996</v>
      </c>
      <c r="X294" s="111">
        <v>219</v>
      </c>
      <c r="Y294" s="112" t="s">
        <v>55</v>
      </c>
      <c r="Z294" s="128">
        <v>50.876320000000014</v>
      </c>
      <c r="AA294" s="91">
        <v>43.457329999999999</v>
      </c>
      <c r="AB294" s="91">
        <v>59.204999999999998</v>
      </c>
      <c r="AC294" s="91">
        <v>59.204999999999998</v>
      </c>
      <c r="AF294" s="55">
        <v>53.47</v>
      </c>
      <c r="AG294" s="138">
        <f t="shared" si="29"/>
        <v>2058.5949999999998</v>
      </c>
      <c r="AH294" s="78">
        <v>37.9</v>
      </c>
      <c r="AI294" s="27">
        <v>37.9</v>
      </c>
      <c r="AJ294" s="79">
        <v>71</v>
      </c>
      <c r="AK294" s="79">
        <v>71</v>
      </c>
      <c r="AM294" s="14">
        <v>50.1</v>
      </c>
      <c r="AN294" s="14">
        <v>49.9</v>
      </c>
      <c r="AO294" s="14">
        <v>75.8</v>
      </c>
      <c r="AP294" s="14">
        <v>47.3</v>
      </c>
      <c r="AQ294" s="107">
        <v>9.4</v>
      </c>
      <c r="AR294" s="115">
        <f t="shared" si="30"/>
        <v>132.5</v>
      </c>
      <c r="AW294" s="50">
        <v>1619</v>
      </c>
    </row>
    <row r="295" spans="1:49" ht="10.15" customHeight="1" x14ac:dyDescent="0.2">
      <c r="A295" s="24">
        <v>42174</v>
      </c>
      <c r="B295" s="54">
        <f t="shared" si="31"/>
        <v>2015</v>
      </c>
      <c r="D295" s="17">
        <v>51.66</v>
      </c>
      <c r="E295" s="32">
        <v>29.07</v>
      </c>
      <c r="F295" s="34">
        <f t="shared" si="27"/>
        <v>3108.1049999999996</v>
      </c>
      <c r="G295" s="34"/>
      <c r="H295" s="34">
        <v>124</v>
      </c>
      <c r="I295" s="6">
        <v>141000</v>
      </c>
      <c r="J295" s="6">
        <v>141</v>
      </c>
      <c r="L295" s="96">
        <v>57.57</v>
      </c>
      <c r="M295" s="80">
        <f t="shared" si="28"/>
        <v>2216.4450000000002</v>
      </c>
      <c r="N295" s="145"/>
      <c r="O295" s="3">
        <v>38</v>
      </c>
      <c r="S295" s="26">
        <v>62.2</v>
      </c>
      <c r="U295" s="120">
        <v>226.48924</v>
      </c>
      <c r="V295" s="120">
        <f t="shared" si="26"/>
        <v>7.9950701719999993</v>
      </c>
      <c r="W295" s="120">
        <v>196.78724</v>
      </c>
      <c r="X295" s="120">
        <v>234</v>
      </c>
      <c r="Z295" s="128">
        <v>50.933420000000005</v>
      </c>
      <c r="AA295" s="91">
        <v>44.144129999999997</v>
      </c>
      <c r="AB295" s="91">
        <v>59.204999999999998</v>
      </c>
      <c r="AC295" s="91">
        <v>59.204999999999998</v>
      </c>
      <c r="AF295" s="55">
        <v>53.47</v>
      </c>
      <c r="AG295" s="138">
        <f t="shared" si="29"/>
        <v>2058.5949999999998</v>
      </c>
      <c r="AH295" s="78">
        <v>36.9</v>
      </c>
      <c r="AI295" s="27">
        <v>36.9</v>
      </c>
      <c r="AJ295" s="79">
        <v>71</v>
      </c>
      <c r="AK295" s="79">
        <v>71</v>
      </c>
      <c r="AM295" s="14">
        <v>51.5</v>
      </c>
      <c r="AN295" s="14">
        <v>51.9</v>
      </c>
      <c r="AO295" s="14">
        <v>76.2</v>
      </c>
      <c r="AP295" s="14">
        <v>44.2</v>
      </c>
      <c r="AQ295" s="107">
        <v>10.9</v>
      </c>
      <c r="AR295" s="115">
        <f t="shared" si="30"/>
        <v>131.30000000000001</v>
      </c>
      <c r="AW295" s="50">
        <v>1619</v>
      </c>
    </row>
    <row r="296" spans="1:49" ht="10.15" customHeight="1" x14ac:dyDescent="0.2">
      <c r="A296" s="24">
        <v>42175</v>
      </c>
      <c r="B296" s="54">
        <f t="shared" si="31"/>
        <v>2015</v>
      </c>
      <c r="D296" s="17">
        <v>51.66</v>
      </c>
      <c r="E296" s="32">
        <v>29.07</v>
      </c>
      <c r="F296" s="34">
        <f t="shared" si="27"/>
        <v>3108.1049999999996</v>
      </c>
      <c r="G296" s="34"/>
      <c r="H296" s="34">
        <v>123</v>
      </c>
      <c r="I296" s="6">
        <v>141000</v>
      </c>
      <c r="J296" s="6">
        <v>141</v>
      </c>
      <c r="L296" s="96">
        <v>57.57</v>
      </c>
      <c r="M296" s="80">
        <f t="shared" si="28"/>
        <v>2216.4450000000002</v>
      </c>
      <c r="N296" s="145"/>
      <c r="O296" s="3">
        <v>38</v>
      </c>
      <c r="S296" s="26">
        <v>62.2</v>
      </c>
      <c r="U296" s="120">
        <v>227.47982999999999</v>
      </c>
      <c r="V296" s="120">
        <f t="shared" si="26"/>
        <v>8.0300379989999993</v>
      </c>
      <c r="W296" s="120">
        <v>199.86554999999993</v>
      </c>
      <c r="X296" s="120">
        <v>234</v>
      </c>
      <c r="Z296" s="128">
        <v>51.153129999999997</v>
      </c>
      <c r="AA296" s="91">
        <v>43.923720000000003</v>
      </c>
      <c r="AB296" s="91">
        <v>59.204999999999998</v>
      </c>
      <c r="AC296" s="91">
        <v>59.204999999999998</v>
      </c>
      <c r="AF296" s="55">
        <v>53.47</v>
      </c>
      <c r="AG296" s="138">
        <f t="shared" si="29"/>
        <v>2058.5949999999998</v>
      </c>
      <c r="AH296" s="78">
        <v>37.6</v>
      </c>
      <c r="AI296" s="27">
        <v>37.6</v>
      </c>
      <c r="AJ296" s="79">
        <v>71</v>
      </c>
      <c r="AK296" s="79">
        <v>71</v>
      </c>
      <c r="AM296" s="14">
        <v>56.4</v>
      </c>
      <c r="AN296" s="14">
        <v>56.7</v>
      </c>
      <c r="AO296" s="14">
        <v>74.5</v>
      </c>
      <c r="AP296" s="14">
        <v>45</v>
      </c>
      <c r="AQ296" s="107">
        <v>23.3</v>
      </c>
      <c r="AR296" s="115">
        <f t="shared" si="30"/>
        <v>142.80000000000001</v>
      </c>
      <c r="AW296" s="50">
        <v>1619</v>
      </c>
    </row>
    <row r="297" spans="1:49" ht="10.15" customHeight="1" x14ac:dyDescent="0.2">
      <c r="A297" s="24">
        <v>42176</v>
      </c>
      <c r="B297" s="54">
        <f t="shared" si="31"/>
        <v>2015</v>
      </c>
      <c r="D297" s="17">
        <v>51.66</v>
      </c>
      <c r="E297" s="32">
        <v>29.07</v>
      </c>
      <c r="F297" s="34">
        <f t="shared" si="27"/>
        <v>3108.1049999999996</v>
      </c>
      <c r="G297" s="34"/>
      <c r="H297" s="34">
        <v>123</v>
      </c>
      <c r="I297" s="6">
        <v>141000</v>
      </c>
      <c r="J297" s="6">
        <v>141</v>
      </c>
      <c r="L297" s="96">
        <v>57.57</v>
      </c>
      <c r="M297" s="80">
        <f t="shared" si="28"/>
        <v>2216.4450000000002</v>
      </c>
      <c r="N297" s="145"/>
      <c r="O297" s="3">
        <v>37</v>
      </c>
      <c r="S297" s="26">
        <v>62.2</v>
      </c>
      <c r="U297" s="120">
        <v>227.36937000000009</v>
      </c>
      <c r="V297" s="120">
        <f t="shared" si="26"/>
        <v>8.0261387610000021</v>
      </c>
      <c r="W297" s="120">
        <v>205.12155000000013</v>
      </c>
      <c r="X297" s="120">
        <v>234</v>
      </c>
      <c r="Z297" s="128">
        <v>50.352079999999994</v>
      </c>
      <c r="AA297" s="91">
        <v>43.620519999999999</v>
      </c>
      <c r="AB297" s="91">
        <v>59.204999999999998</v>
      </c>
      <c r="AC297" s="91">
        <v>59.204999999999998</v>
      </c>
      <c r="AF297" s="55">
        <v>53.47</v>
      </c>
      <c r="AG297" s="138">
        <f t="shared" si="29"/>
        <v>2058.5949999999998</v>
      </c>
      <c r="AH297" s="78">
        <v>39</v>
      </c>
      <c r="AI297" s="27">
        <v>39</v>
      </c>
      <c r="AJ297" s="79">
        <v>71</v>
      </c>
      <c r="AK297" s="79">
        <v>71</v>
      </c>
      <c r="AM297" s="14">
        <v>57.7</v>
      </c>
      <c r="AN297" s="14">
        <v>57.4</v>
      </c>
      <c r="AO297" s="14">
        <v>75.3</v>
      </c>
      <c r="AP297" s="14">
        <v>44.8</v>
      </c>
      <c r="AQ297" s="107">
        <v>25.6</v>
      </c>
      <c r="AR297" s="115">
        <f t="shared" si="30"/>
        <v>145.69999999999999</v>
      </c>
      <c r="AW297" s="50">
        <v>1619</v>
      </c>
    </row>
    <row r="298" spans="1:49" ht="10.15" customHeight="1" x14ac:dyDescent="0.2">
      <c r="A298" s="24">
        <v>42177</v>
      </c>
      <c r="B298" s="54">
        <f t="shared" si="31"/>
        <v>2015</v>
      </c>
      <c r="D298" s="17">
        <v>51.66</v>
      </c>
      <c r="E298" s="32">
        <v>29.07</v>
      </c>
      <c r="F298" s="34">
        <f t="shared" si="27"/>
        <v>3108.1049999999996</v>
      </c>
      <c r="G298" s="34"/>
      <c r="H298" s="34">
        <v>123</v>
      </c>
      <c r="I298" s="6">
        <v>141000</v>
      </c>
      <c r="J298" s="6">
        <v>141</v>
      </c>
      <c r="L298" s="96">
        <v>57.57</v>
      </c>
      <c r="M298" s="80">
        <f t="shared" si="28"/>
        <v>2216.4450000000002</v>
      </c>
      <c r="N298" s="145"/>
      <c r="O298" s="3">
        <v>38</v>
      </c>
      <c r="S298" s="26">
        <v>62.2</v>
      </c>
      <c r="U298" s="120">
        <v>216.16439999999992</v>
      </c>
      <c r="V298" s="120">
        <f t="shared" si="26"/>
        <v>7.630603319999997</v>
      </c>
      <c r="W298" s="120">
        <v>204.18232</v>
      </c>
      <c r="X298" s="111">
        <v>220</v>
      </c>
      <c r="Y298" s="110" t="s">
        <v>53</v>
      </c>
      <c r="Z298" s="128">
        <v>50.199079999999988</v>
      </c>
      <c r="AA298" s="91">
        <v>44.148800000000001</v>
      </c>
      <c r="AB298" s="94">
        <v>54</v>
      </c>
      <c r="AC298" s="94">
        <v>54</v>
      </c>
      <c r="AE298" s="95" t="s">
        <v>53</v>
      </c>
      <c r="AF298" s="55">
        <v>53.47</v>
      </c>
      <c r="AG298" s="138">
        <f t="shared" si="29"/>
        <v>2058.5949999999998</v>
      </c>
      <c r="AH298" s="78">
        <v>38.9</v>
      </c>
      <c r="AI298" s="27">
        <v>38.9</v>
      </c>
      <c r="AJ298" s="82">
        <v>58</v>
      </c>
      <c r="AK298" s="79">
        <v>71</v>
      </c>
      <c r="AL298" s="27" t="s">
        <v>51</v>
      </c>
      <c r="AM298" s="14">
        <v>58.6</v>
      </c>
      <c r="AN298" s="14">
        <v>59.3</v>
      </c>
      <c r="AO298" s="14">
        <v>75</v>
      </c>
      <c r="AP298" s="14">
        <v>46</v>
      </c>
      <c r="AQ298" s="107">
        <v>21.1</v>
      </c>
      <c r="AR298" s="115">
        <f t="shared" si="30"/>
        <v>142.1</v>
      </c>
      <c r="AW298" s="50">
        <v>1619</v>
      </c>
    </row>
    <row r="299" spans="1:49" ht="10.15" customHeight="1" x14ac:dyDescent="0.2">
      <c r="A299" s="24">
        <v>42178</v>
      </c>
      <c r="B299" s="54">
        <f t="shared" si="31"/>
        <v>2015</v>
      </c>
      <c r="D299" s="17">
        <v>51.66</v>
      </c>
      <c r="E299" s="32">
        <v>29.07</v>
      </c>
      <c r="F299" s="34">
        <f t="shared" si="27"/>
        <v>3108.1049999999996</v>
      </c>
      <c r="G299" s="34"/>
      <c r="H299" s="34">
        <v>122</v>
      </c>
      <c r="I299" s="6">
        <v>141000</v>
      </c>
      <c r="J299" s="6">
        <v>141</v>
      </c>
      <c r="L299" s="96">
        <v>57.57</v>
      </c>
      <c r="M299" s="80">
        <f t="shared" si="28"/>
        <v>2216.4450000000002</v>
      </c>
      <c r="N299" s="145"/>
      <c r="O299" s="3">
        <v>39</v>
      </c>
      <c r="S299" s="98">
        <v>58</v>
      </c>
      <c r="T299" s="83" t="s">
        <v>75</v>
      </c>
      <c r="U299" s="120">
        <v>211.41664999999998</v>
      </c>
      <c r="V299" s="120">
        <f t="shared" si="26"/>
        <v>7.4630077449999987</v>
      </c>
      <c r="W299" s="120">
        <v>203.81739999999999</v>
      </c>
      <c r="X299" s="111">
        <v>220</v>
      </c>
      <c r="Y299" s="110" t="s">
        <v>53</v>
      </c>
      <c r="Z299" s="128">
        <v>49.592320000000008</v>
      </c>
      <c r="AA299" s="91">
        <v>44.66301</v>
      </c>
      <c r="AB299" s="94">
        <v>54</v>
      </c>
      <c r="AC299" s="94">
        <v>54</v>
      </c>
      <c r="AE299" s="95" t="s">
        <v>53</v>
      </c>
      <c r="AF299" s="55">
        <v>53.47</v>
      </c>
      <c r="AG299" s="138">
        <f t="shared" si="29"/>
        <v>2058.5949999999998</v>
      </c>
      <c r="AH299" s="78">
        <v>40.299999999999997</v>
      </c>
      <c r="AI299" s="27">
        <v>40.299999999999997</v>
      </c>
      <c r="AJ299" s="82">
        <v>58</v>
      </c>
      <c r="AK299" s="79">
        <v>71</v>
      </c>
      <c r="AL299" s="27" t="s">
        <v>51</v>
      </c>
      <c r="AM299" s="14">
        <v>56</v>
      </c>
      <c r="AN299" s="14">
        <v>54.9</v>
      </c>
      <c r="AO299" s="14">
        <v>75.3</v>
      </c>
      <c r="AP299" s="14">
        <v>46.5</v>
      </c>
      <c r="AQ299" s="107">
        <v>12.3</v>
      </c>
      <c r="AR299" s="115">
        <f t="shared" si="30"/>
        <v>134.1</v>
      </c>
      <c r="AW299" s="50">
        <v>1619</v>
      </c>
    </row>
    <row r="300" spans="1:49" ht="10.15" customHeight="1" x14ac:dyDescent="0.2">
      <c r="A300" s="24">
        <v>42179</v>
      </c>
      <c r="B300" s="54">
        <f t="shared" si="31"/>
        <v>2015</v>
      </c>
      <c r="D300" s="17">
        <v>51.66</v>
      </c>
      <c r="E300" s="32">
        <v>29.07</v>
      </c>
      <c r="F300" s="34">
        <f t="shared" si="27"/>
        <v>3108.1049999999996</v>
      </c>
      <c r="G300" s="34"/>
      <c r="H300" s="34">
        <v>120</v>
      </c>
      <c r="I300" s="6">
        <v>141000</v>
      </c>
      <c r="J300" s="6">
        <v>141</v>
      </c>
      <c r="L300" s="96">
        <v>57.57</v>
      </c>
      <c r="M300" s="80">
        <f t="shared" si="28"/>
        <v>2216.4450000000002</v>
      </c>
      <c r="N300" s="145"/>
      <c r="O300" s="3">
        <v>41</v>
      </c>
      <c r="S300" s="98">
        <v>58</v>
      </c>
      <c r="T300" s="83" t="s">
        <v>75</v>
      </c>
      <c r="U300" s="120">
        <v>212.89795000000007</v>
      </c>
      <c r="V300" s="120">
        <f t="shared" si="26"/>
        <v>7.5152976350000014</v>
      </c>
      <c r="W300" s="120">
        <v>203.23198999999985</v>
      </c>
      <c r="X300" s="111">
        <v>220</v>
      </c>
      <c r="Y300" s="110" t="s">
        <v>53</v>
      </c>
      <c r="Z300" s="128">
        <v>50.54806</v>
      </c>
      <c r="AA300" s="91">
        <v>44.041260000000001</v>
      </c>
      <c r="AB300" s="94">
        <v>54</v>
      </c>
      <c r="AC300" s="94">
        <v>54</v>
      </c>
      <c r="AE300" s="95" t="s">
        <v>53</v>
      </c>
      <c r="AF300" s="55">
        <v>53.47</v>
      </c>
      <c r="AG300" s="138">
        <f t="shared" si="29"/>
        <v>2058.5949999999998</v>
      </c>
      <c r="AH300" s="78">
        <v>38.700000000000003</v>
      </c>
      <c r="AI300" s="27">
        <v>38.700000000000003</v>
      </c>
      <c r="AJ300" s="82">
        <v>58</v>
      </c>
      <c r="AK300" s="79">
        <v>71</v>
      </c>
      <c r="AL300" s="27" t="s">
        <v>51</v>
      </c>
      <c r="AM300" s="14">
        <v>56.6</v>
      </c>
      <c r="AN300" s="14">
        <v>55.8</v>
      </c>
      <c r="AO300" s="14">
        <v>76.099999999999994</v>
      </c>
      <c r="AP300" s="14">
        <v>43.7</v>
      </c>
      <c r="AQ300" s="107">
        <v>9.8000000000000007</v>
      </c>
      <c r="AR300" s="115">
        <f t="shared" si="30"/>
        <v>129.6</v>
      </c>
      <c r="AW300" s="50">
        <v>1619</v>
      </c>
    </row>
    <row r="301" spans="1:49" ht="10.15" customHeight="1" x14ac:dyDescent="0.2">
      <c r="A301" s="24">
        <v>42180</v>
      </c>
      <c r="B301" s="54">
        <f t="shared" si="31"/>
        <v>2015</v>
      </c>
      <c r="D301" s="17">
        <v>51.66</v>
      </c>
      <c r="E301" s="32">
        <v>29.07</v>
      </c>
      <c r="F301" s="34">
        <f t="shared" si="27"/>
        <v>3108.1049999999996</v>
      </c>
      <c r="G301" s="34"/>
      <c r="H301" s="34">
        <v>122</v>
      </c>
      <c r="I301" s="6">
        <v>141000</v>
      </c>
      <c r="J301" s="6">
        <v>141</v>
      </c>
      <c r="L301" s="96">
        <v>57.57</v>
      </c>
      <c r="M301" s="80">
        <f t="shared" si="28"/>
        <v>2216.4450000000002</v>
      </c>
      <c r="N301" s="145"/>
      <c r="O301" s="3">
        <v>37</v>
      </c>
      <c r="S301" s="98">
        <v>58</v>
      </c>
      <c r="T301" s="83" t="s">
        <v>75</v>
      </c>
      <c r="U301" s="120">
        <v>214.95127000000005</v>
      </c>
      <c r="V301" s="120">
        <f t="shared" si="26"/>
        <v>7.5877798310000006</v>
      </c>
      <c r="W301" s="120">
        <v>206.52794999999998</v>
      </c>
      <c r="X301" s="111">
        <v>220</v>
      </c>
      <c r="Y301" s="110" t="s">
        <v>53</v>
      </c>
      <c r="Z301" s="128">
        <v>50.483239999999995</v>
      </c>
      <c r="AA301" s="91">
        <v>44.167160000000003</v>
      </c>
      <c r="AB301" s="94">
        <v>54</v>
      </c>
      <c r="AC301" s="94">
        <v>54</v>
      </c>
      <c r="AE301" s="95" t="s">
        <v>53</v>
      </c>
      <c r="AF301" s="55">
        <v>53.47</v>
      </c>
      <c r="AG301" s="138">
        <f t="shared" si="29"/>
        <v>2058.5949999999998</v>
      </c>
      <c r="AH301" s="78">
        <v>38.799999999999997</v>
      </c>
      <c r="AI301" s="27">
        <v>38.799999999999997</v>
      </c>
      <c r="AJ301" s="82">
        <v>58</v>
      </c>
      <c r="AK301" s="79">
        <v>71</v>
      </c>
      <c r="AL301" s="27" t="s">
        <v>51</v>
      </c>
      <c r="AM301" s="14">
        <v>55.9</v>
      </c>
      <c r="AN301" s="14">
        <v>55.3</v>
      </c>
      <c r="AO301" s="14">
        <v>72.400000000000006</v>
      </c>
      <c r="AP301" s="14">
        <v>44.4</v>
      </c>
      <c r="AQ301" s="107">
        <v>10.6</v>
      </c>
      <c r="AR301" s="115">
        <f t="shared" si="30"/>
        <v>127.4</v>
      </c>
      <c r="AW301" s="50">
        <v>1619</v>
      </c>
    </row>
    <row r="302" spans="1:49" ht="10.15" customHeight="1" x14ac:dyDescent="0.2">
      <c r="A302" s="24">
        <v>42181</v>
      </c>
      <c r="B302" s="54">
        <f t="shared" si="31"/>
        <v>2015</v>
      </c>
      <c r="D302" s="17">
        <v>51.66</v>
      </c>
      <c r="E302" s="32">
        <v>29.07</v>
      </c>
      <c r="F302" s="34">
        <f t="shared" si="27"/>
        <v>3108.1049999999996</v>
      </c>
      <c r="G302" s="34"/>
      <c r="H302" s="34">
        <v>122</v>
      </c>
      <c r="I302" s="6">
        <v>141000</v>
      </c>
      <c r="J302" s="6">
        <v>138</v>
      </c>
      <c r="K302" s="7" t="s">
        <v>96</v>
      </c>
      <c r="L302" s="96">
        <v>57.57</v>
      </c>
      <c r="M302" s="80">
        <f t="shared" si="28"/>
        <v>2216.4450000000002</v>
      </c>
      <c r="N302" s="145"/>
      <c r="O302" s="3">
        <v>37</v>
      </c>
      <c r="S302" s="98">
        <v>58</v>
      </c>
      <c r="T302" s="83" t="s">
        <v>75</v>
      </c>
      <c r="U302" s="120">
        <v>213.18636000000001</v>
      </c>
      <c r="V302" s="120">
        <f t="shared" si="26"/>
        <v>7.5254785079999991</v>
      </c>
      <c r="W302" s="120">
        <v>209.05256999999995</v>
      </c>
      <c r="X302" s="111">
        <v>220</v>
      </c>
      <c r="Y302" s="110" t="s">
        <v>53</v>
      </c>
      <c r="Z302" s="128">
        <v>52.199809999999999</v>
      </c>
      <c r="AA302" s="91">
        <v>44.716119999999997</v>
      </c>
      <c r="AB302" s="94">
        <v>54</v>
      </c>
      <c r="AC302" s="94">
        <v>54</v>
      </c>
      <c r="AE302" s="95" t="s">
        <v>53</v>
      </c>
      <c r="AF302" s="55">
        <v>53.47</v>
      </c>
      <c r="AG302" s="138">
        <f t="shared" si="29"/>
        <v>2058.5949999999998</v>
      </c>
      <c r="AH302" s="78">
        <v>39.1</v>
      </c>
      <c r="AI302" s="27">
        <v>39.1</v>
      </c>
      <c r="AJ302" s="82">
        <v>58</v>
      </c>
      <c r="AK302" s="79">
        <v>71</v>
      </c>
      <c r="AL302" s="27" t="s">
        <v>51</v>
      </c>
      <c r="AM302" s="14">
        <v>55.3</v>
      </c>
      <c r="AN302" s="14">
        <v>55</v>
      </c>
      <c r="AO302" s="14">
        <v>75.099999999999994</v>
      </c>
      <c r="AP302" s="14">
        <v>45</v>
      </c>
      <c r="AQ302" s="107">
        <v>7.8</v>
      </c>
      <c r="AR302" s="115">
        <f t="shared" si="30"/>
        <v>127.89999999999999</v>
      </c>
      <c r="AW302" s="50">
        <v>1619</v>
      </c>
    </row>
    <row r="303" spans="1:49" ht="10.15" customHeight="1" x14ac:dyDescent="0.2">
      <c r="A303" s="24">
        <v>42182</v>
      </c>
      <c r="B303" s="54">
        <f t="shared" si="31"/>
        <v>2015</v>
      </c>
      <c r="D303" s="17">
        <v>51.66</v>
      </c>
      <c r="E303" s="32">
        <v>29.07</v>
      </c>
      <c r="F303" s="34">
        <f t="shared" si="27"/>
        <v>3108.1049999999996</v>
      </c>
      <c r="G303" s="34"/>
      <c r="H303" s="34">
        <v>122</v>
      </c>
      <c r="I303" s="6">
        <v>141000</v>
      </c>
      <c r="J303" s="6">
        <v>138</v>
      </c>
      <c r="K303" s="7" t="s">
        <v>96</v>
      </c>
      <c r="L303" s="96">
        <v>57.57</v>
      </c>
      <c r="M303" s="80">
        <f t="shared" si="28"/>
        <v>2216.4450000000002</v>
      </c>
      <c r="N303" s="145"/>
      <c r="O303" s="3">
        <v>39</v>
      </c>
      <c r="S303" s="26">
        <v>60</v>
      </c>
      <c r="U303" s="120">
        <v>208.52243999999996</v>
      </c>
      <c r="V303" s="120">
        <f t="shared" si="26"/>
        <v>7.3608421319999984</v>
      </c>
      <c r="W303" s="120">
        <v>210.95415</v>
      </c>
      <c r="X303" s="111">
        <v>220</v>
      </c>
      <c r="Y303" s="110" t="s">
        <v>53</v>
      </c>
      <c r="Z303" s="128">
        <v>51.258372573600013</v>
      </c>
      <c r="AA303" s="91">
        <v>46.277839999999998</v>
      </c>
      <c r="AB303" s="94">
        <v>54</v>
      </c>
      <c r="AC303" s="94">
        <v>54</v>
      </c>
      <c r="AE303" s="95" t="s">
        <v>53</v>
      </c>
      <c r="AF303" s="55">
        <v>53.47</v>
      </c>
      <c r="AG303" s="138">
        <f t="shared" si="29"/>
        <v>2058.5949999999998</v>
      </c>
      <c r="AH303" s="78">
        <v>39.4</v>
      </c>
      <c r="AI303" s="27">
        <v>39.4</v>
      </c>
      <c r="AJ303" s="79">
        <v>71</v>
      </c>
      <c r="AK303" s="79">
        <v>71</v>
      </c>
      <c r="AM303" s="14">
        <v>56</v>
      </c>
      <c r="AN303" s="14">
        <v>54.7</v>
      </c>
      <c r="AO303" s="14">
        <v>73.900000000000006</v>
      </c>
      <c r="AP303" s="14">
        <v>45.7</v>
      </c>
      <c r="AQ303" s="107">
        <v>9.6</v>
      </c>
      <c r="AR303" s="115">
        <f t="shared" si="30"/>
        <v>129.20000000000002</v>
      </c>
      <c r="AW303" s="50">
        <v>1619</v>
      </c>
    </row>
    <row r="304" spans="1:49" ht="10.15" customHeight="1" x14ac:dyDescent="0.2">
      <c r="A304" s="24">
        <v>42183</v>
      </c>
      <c r="B304" s="54">
        <f t="shared" si="31"/>
        <v>2015</v>
      </c>
      <c r="D304" s="17">
        <v>51.66</v>
      </c>
      <c r="E304" s="32">
        <v>29.07</v>
      </c>
      <c r="F304" s="34">
        <f t="shared" si="27"/>
        <v>3108.1049999999996</v>
      </c>
      <c r="G304" s="34"/>
      <c r="H304" s="34">
        <v>122</v>
      </c>
      <c r="I304" s="6">
        <v>141000</v>
      </c>
      <c r="J304" s="6">
        <v>138</v>
      </c>
      <c r="K304" s="7" t="s">
        <v>96</v>
      </c>
      <c r="L304" s="96">
        <v>57.57</v>
      </c>
      <c r="M304" s="80">
        <f t="shared" si="28"/>
        <v>2216.4450000000002</v>
      </c>
      <c r="N304" s="145"/>
      <c r="O304" s="3">
        <v>39</v>
      </c>
      <c r="S304" s="26">
        <v>60</v>
      </c>
      <c r="U304" s="120">
        <v>208.61493000000002</v>
      </c>
      <c r="V304" s="120">
        <f t="shared" si="26"/>
        <v>7.3641070289999995</v>
      </c>
      <c r="W304" s="120">
        <v>210.36253999999997</v>
      </c>
      <c r="X304" s="111">
        <v>220</v>
      </c>
      <c r="Y304" s="110" t="s">
        <v>53</v>
      </c>
      <c r="Z304" s="128">
        <v>52.576510000000013</v>
      </c>
      <c r="AA304" s="91">
        <v>47.420029999999997</v>
      </c>
      <c r="AB304" s="94">
        <v>54</v>
      </c>
      <c r="AC304" s="94">
        <v>54</v>
      </c>
      <c r="AE304" s="95" t="s">
        <v>53</v>
      </c>
      <c r="AF304" s="55">
        <v>53.47</v>
      </c>
      <c r="AG304" s="138">
        <f t="shared" si="29"/>
        <v>2058.5949999999998</v>
      </c>
      <c r="AH304" s="78">
        <v>39.9</v>
      </c>
      <c r="AI304" s="27">
        <v>39.9</v>
      </c>
      <c r="AJ304" s="79">
        <v>71</v>
      </c>
      <c r="AK304" s="79">
        <v>71</v>
      </c>
      <c r="AM304" s="14">
        <v>56.2</v>
      </c>
      <c r="AN304" s="14">
        <v>55.3</v>
      </c>
      <c r="AO304" s="14">
        <v>72.900000000000006</v>
      </c>
      <c r="AP304" s="14">
        <v>44.4</v>
      </c>
      <c r="AQ304" s="107">
        <v>11.5</v>
      </c>
      <c r="AR304" s="115">
        <f t="shared" si="30"/>
        <v>128.80000000000001</v>
      </c>
      <c r="AW304" s="50">
        <v>1619</v>
      </c>
    </row>
    <row r="305" spans="1:49" ht="10.15" customHeight="1" x14ac:dyDescent="0.2">
      <c r="A305" s="24">
        <v>42184</v>
      </c>
      <c r="B305" s="54">
        <f t="shared" si="31"/>
        <v>2015</v>
      </c>
      <c r="C305" s="56"/>
      <c r="D305" s="17">
        <v>51.66</v>
      </c>
      <c r="E305" s="32">
        <v>29.07</v>
      </c>
      <c r="F305" s="34">
        <f t="shared" si="27"/>
        <v>3108.1049999999996</v>
      </c>
      <c r="G305" s="34"/>
      <c r="H305" s="34">
        <v>124</v>
      </c>
      <c r="I305" s="6">
        <v>141000</v>
      </c>
      <c r="J305" s="6">
        <v>138</v>
      </c>
      <c r="K305" s="7" t="s">
        <v>96</v>
      </c>
      <c r="L305" s="96">
        <v>57.57</v>
      </c>
      <c r="M305" s="80">
        <f t="shared" si="28"/>
        <v>2216.4450000000002</v>
      </c>
      <c r="N305" s="145"/>
      <c r="O305" s="3">
        <v>39</v>
      </c>
      <c r="S305" s="26">
        <v>60</v>
      </c>
      <c r="U305" s="120">
        <v>217.49880000000002</v>
      </c>
      <c r="V305" s="120">
        <f t="shared" si="26"/>
        <v>7.6777076399999995</v>
      </c>
      <c r="W305" s="120">
        <v>215.23243000000005</v>
      </c>
      <c r="X305" s="111">
        <v>220</v>
      </c>
      <c r="Y305" s="110" t="s">
        <v>53</v>
      </c>
      <c r="Z305" s="128">
        <v>53.164220000000022</v>
      </c>
      <c r="AA305" s="91">
        <v>47.095129999999997</v>
      </c>
      <c r="AB305" s="94">
        <v>54</v>
      </c>
      <c r="AC305" s="94">
        <v>54</v>
      </c>
      <c r="AE305" s="110" t="s">
        <v>53</v>
      </c>
      <c r="AF305" s="55">
        <v>53.47</v>
      </c>
      <c r="AG305" s="138">
        <f t="shared" si="29"/>
        <v>2058.5949999999998</v>
      </c>
      <c r="AH305" s="78">
        <v>40.1</v>
      </c>
      <c r="AI305" s="27">
        <v>40.1</v>
      </c>
      <c r="AJ305" s="79">
        <v>71</v>
      </c>
      <c r="AK305" s="79">
        <v>71</v>
      </c>
      <c r="AM305" s="14">
        <v>55</v>
      </c>
      <c r="AN305" s="14">
        <v>54</v>
      </c>
      <c r="AO305" s="14">
        <v>72.900000000000006</v>
      </c>
      <c r="AP305" s="14">
        <v>44.6</v>
      </c>
      <c r="AQ305" s="107">
        <v>9</v>
      </c>
      <c r="AR305" s="115">
        <f t="shared" si="30"/>
        <v>126.5</v>
      </c>
      <c r="AW305" s="50">
        <v>1619</v>
      </c>
    </row>
    <row r="306" spans="1:49" ht="10.15" customHeight="1" x14ac:dyDescent="0.2">
      <c r="A306" s="24">
        <v>42185</v>
      </c>
      <c r="B306" s="54">
        <f t="shared" si="31"/>
        <v>2015</v>
      </c>
      <c r="C306" s="56"/>
      <c r="D306" s="17">
        <v>51.66</v>
      </c>
      <c r="E306" s="32">
        <v>29.07</v>
      </c>
      <c r="F306" s="34">
        <f t="shared" si="27"/>
        <v>3108.1049999999996</v>
      </c>
      <c r="G306" s="34"/>
      <c r="H306" s="34">
        <v>123</v>
      </c>
      <c r="I306" s="6">
        <v>141000</v>
      </c>
      <c r="J306" s="6">
        <v>138</v>
      </c>
      <c r="K306" s="7" t="s">
        <v>96</v>
      </c>
      <c r="L306" s="96">
        <v>57.57</v>
      </c>
      <c r="M306" s="80">
        <f t="shared" si="28"/>
        <v>2216.4450000000002</v>
      </c>
      <c r="N306" s="145"/>
      <c r="O306" s="3">
        <v>40</v>
      </c>
      <c r="S306" s="26">
        <v>60</v>
      </c>
      <c r="U306" s="120">
        <v>223.31533999999994</v>
      </c>
      <c r="V306" s="120">
        <f t="shared" si="26"/>
        <v>7.883031501999997</v>
      </c>
      <c r="W306" s="120">
        <v>215.23270000000002</v>
      </c>
      <c r="X306" s="120">
        <v>216</v>
      </c>
      <c r="Y306" s="116" t="s">
        <v>93</v>
      </c>
      <c r="Z306" s="128">
        <v>53.7849</v>
      </c>
      <c r="AA306" s="91">
        <v>46.681080000000001</v>
      </c>
      <c r="AB306" s="91">
        <v>59.204999999999998</v>
      </c>
      <c r="AC306" s="91">
        <v>59.204999999999998</v>
      </c>
      <c r="AF306" s="55">
        <v>53.47</v>
      </c>
      <c r="AG306" s="138">
        <f t="shared" si="29"/>
        <v>2058.5949999999998</v>
      </c>
      <c r="AH306" s="78">
        <v>40.9</v>
      </c>
      <c r="AI306" s="27">
        <v>40.9</v>
      </c>
      <c r="AJ306" s="79">
        <v>71</v>
      </c>
      <c r="AK306" s="79">
        <v>71</v>
      </c>
      <c r="AM306" s="14">
        <v>56.1</v>
      </c>
      <c r="AN306" s="14">
        <v>55.3</v>
      </c>
      <c r="AO306" s="14">
        <v>77</v>
      </c>
      <c r="AP306" s="14">
        <v>48.3</v>
      </c>
      <c r="AQ306" s="107">
        <v>5.7</v>
      </c>
      <c r="AR306" s="115">
        <f t="shared" si="30"/>
        <v>131</v>
      </c>
      <c r="AW306" s="50">
        <v>1619</v>
      </c>
    </row>
    <row r="307" spans="1:49" ht="10.15" customHeight="1" x14ac:dyDescent="0.2">
      <c r="A307" s="24">
        <v>42186</v>
      </c>
      <c r="B307" s="54">
        <f t="shared" ref="B307:B370" si="32">YEAR(A307)</f>
        <v>2015</v>
      </c>
      <c r="C307" s="56">
        <v>42186</v>
      </c>
      <c r="D307" s="17">
        <v>51.66</v>
      </c>
      <c r="E307" s="32">
        <v>29.2</v>
      </c>
      <c r="F307" s="34">
        <f t="shared" si="27"/>
        <v>3113.11</v>
      </c>
      <c r="G307" s="34"/>
      <c r="H307" s="34">
        <v>122</v>
      </c>
      <c r="I307" s="6">
        <v>140000</v>
      </c>
      <c r="J307" s="6">
        <v>138</v>
      </c>
      <c r="K307" s="7" t="s">
        <v>96</v>
      </c>
      <c r="L307" s="96">
        <v>57.57</v>
      </c>
      <c r="M307" s="80">
        <f t="shared" si="28"/>
        <v>2216.4450000000002</v>
      </c>
      <c r="N307" s="145"/>
      <c r="O307" s="3">
        <v>41</v>
      </c>
      <c r="S307" s="26">
        <v>60</v>
      </c>
      <c r="U307" s="120">
        <v>218.8479199999999</v>
      </c>
      <c r="V307" s="120">
        <f t="shared" si="26"/>
        <v>7.7253315759999959</v>
      </c>
      <c r="W307" s="120">
        <v>214.49981999999994</v>
      </c>
      <c r="X307" s="120">
        <v>216</v>
      </c>
      <c r="Z307" s="128">
        <v>53.415449999999993</v>
      </c>
      <c r="AA307" s="91">
        <v>48.946460000000002</v>
      </c>
      <c r="AB307" s="91">
        <v>58.67</v>
      </c>
      <c r="AC307" s="91">
        <v>58.67</v>
      </c>
      <c r="AD307" s="91">
        <f t="shared" ref="AD307:AD338" si="33">Z307*$AD$1</f>
        <v>2109.9102749999997</v>
      </c>
      <c r="AF307" s="55">
        <v>53.47</v>
      </c>
      <c r="AG307" s="138">
        <f t="shared" si="29"/>
        <v>2058.5949999999998</v>
      </c>
      <c r="AH307" s="78">
        <v>42.8</v>
      </c>
      <c r="AI307" s="27">
        <v>42.8</v>
      </c>
      <c r="AJ307" s="79">
        <v>70</v>
      </c>
      <c r="AK307" s="79">
        <v>70</v>
      </c>
      <c r="AM307" s="14">
        <v>55.6</v>
      </c>
      <c r="AN307" s="14">
        <v>56.4</v>
      </c>
      <c r="AO307" s="14">
        <v>73.5</v>
      </c>
      <c r="AP307" s="14">
        <v>48.9</v>
      </c>
      <c r="AQ307" s="107">
        <v>10.8</v>
      </c>
      <c r="AR307" s="115">
        <f t="shared" si="30"/>
        <v>133.20000000000002</v>
      </c>
      <c r="AW307" s="50">
        <v>1888</v>
      </c>
    </row>
    <row r="308" spans="1:49" ht="10.15" customHeight="1" x14ac:dyDescent="0.2">
      <c r="A308" s="24">
        <v>42187</v>
      </c>
      <c r="B308" s="54">
        <f t="shared" si="32"/>
        <v>2015</v>
      </c>
      <c r="C308" s="56"/>
      <c r="D308" s="17">
        <v>51.66</v>
      </c>
      <c r="E308" s="32">
        <v>29.2</v>
      </c>
      <c r="F308" s="34">
        <f t="shared" si="27"/>
        <v>3113.11</v>
      </c>
      <c r="G308" s="34"/>
      <c r="H308" s="34">
        <v>124</v>
      </c>
      <c r="I308" s="6">
        <v>140000</v>
      </c>
      <c r="J308" s="6">
        <v>138</v>
      </c>
      <c r="K308" s="7" t="s">
        <v>96</v>
      </c>
      <c r="L308" s="96">
        <v>57.57</v>
      </c>
      <c r="M308" s="80">
        <f t="shared" si="28"/>
        <v>2216.4450000000002</v>
      </c>
      <c r="N308" s="145"/>
      <c r="O308" s="3">
        <v>42</v>
      </c>
      <c r="S308" s="26">
        <v>60</v>
      </c>
      <c r="U308" s="120">
        <v>213.64306000000008</v>
      </c>
      <c r="V308" s="120">
        <f t="shared" si="26"/>
        <v>7.5416000180000022</v>
      </c>
      <c r="W308" s="120">
        <v>202.19494000000006</v>
      </c>
      <c r="X308" s="120">
        <v>216</v>
      </c>
      <c r="Z308" s="128">
        <v>53.526980000000002</v>
      </c>
      <c r="AA308" s="91">
        <v>50.00759</v>
      </c>
      <c r="AB308" s="91">
        <v>58.67</v>
      </c>
      <c r="AC308" s="91">
        <v>58.67</v>
      </c>
      <c r="AD308" s="91">
        <f t="shared" si="33"/>
        <v>2114.3157099999999</v>
      </c>
      <c r="AF308" s="55">
        <v>53.47</v>
      </c>
      <c r="AG308" s="138">
        <f t="shared" si="29"/>
        <v>2058.5949999999998</v>
      </c>
      <c r="AH308" s="78">
        <v>41.6</v>
      </c>
      <c r="AI308" s="27">
        <v>41.6</v>
      </c>
      <c r="AJ308" s="79">
        <v>70</v>
      </c>
      <c r="AK308" s="79">
        <v>70</v>
      </c>
      <c r="AM308" s="14">
        <v>53.7</v>
      </c>
      <c r="AN308" s="14">
        <v>53.4</v>
      </c>
      <c r="AO308" s="14">
        <v>74.5</v>
      </c>
      <c r="AP308" s="14">
        <v>49.9</v>
      </c>
      <c r="AQ308" s="107">
        <v>10.7</v>
      </c>
      <c r="AR308" s="115">
        <f t="shared" si="30"/>
        <v>135.1</v>
      </c>
      <c r="AW308" s="50">
        <v>1888</v>
      </c>
    </row>
    <row r="309" spans="1:49" ht="10.15" customHeight="1" x14ac:dyDescent="0.2">
      <c r="A309" s="24">
        <v>42188</v>
      </c>
      <c r="B309" s="54">
        <f t="shared" si="32"/>
        <v>2015</v>
      </c>
      <c r="D309" s="17">
        <v>51.66</v>
      </c>
      <c r="E309" s="32">
        <v>29.2</v>
      </c>
      <c r="F309" s="34">
        <f t="shared" si="27"/>
        <v>3113.11</v>
      </c>
      <c r="G309" s="34"/>
      <c r="H309" s="34">
        <v>125</v>
      </c>
      <c r="I309" s="6">
        <v>140000</v>
      </c>
      <c r="J309" s="6">
        <v>138</v>
      </c>
      <c r="K309" s="7" t="s">
        <v>96</v>
      </c>
      <c r="L309" s="96">
        <v>57.57</v>
      </c>
      <c r="M309" s="80">
        <f t="shared" si="28"/>
        <v>2216.4450000000002</v>
      </c>
      <c r="N309" s="145"/>
      <c r="O309" s="3">
        <v>40</v>
      </c>
      <c r="S309" s="26">
        <v>60</v>
      </c>
      <c r="U309" s="120">
        <v>219.23661999999993</v>
      </c>
      <c r="V309" s="120">
        <f t="shared" si="26"/>
        <v>7.7390526859999973</v>
      </c>
      <c r="W309" s="120">
        <v>205.32210999999995</v>
      </c>
      <c r="X309" s="120">
        <v>216</v>
      </c>
      <c r="Z309" s="128">
        <v>53.16120999999999</v>
      </c>
      <c r="AA309" s="91">
        <v>50.619480000000003</v>
      </c>
      <c r="AB309" s="91">
        <v>58.67</v>
      </c>
      <c r="AC309" s="91">
        <v>58.67</v>
      </c>
      <c r="AD309" s="91">
        <f t="shared" si="33"/>
        <v>2099.8677949999997</v>
      </c>
      <c r="AF309" s="55">
        <v>53.47</v>
      </c>
      <c r="AG309" s="138">
        <f t="shared" si="29"/>
        <v>2058.5949999999998</v>
      </c>
      <c r="AH309" s="78">
        <v>38.4</v>
      </c>
      <c r="AI309" s="27">
        <v>38.4</v>
      </c>
      <c r="AJ309" s="79">
        <v>70</v>
      </c>
      <c r="AK309" s="79">
        <v>70</v>
      </c>
      <c r="AM309" s="14">
        <v>55.4</v>
      </c>
      <c r="AN309" s="14">
        <v>56.4</v>
      </c>
      <c r="AO309" s="14">
        <v>74.2</v>
      </c>
      <c r="AP309" s="14">
        <v>49</v>
      </c>
      <c r="AQ309" s="107">
        <v>8.3000000000000007</v>
      </c>
      <c r="AR309" s="115">
        <f t="shared" si="30"/>
        <v>131.5</v>
      </c>
      <c r="AW309" s="50">
        <v>1888</v>
      </c>
    </row>
    <row r="310" spans="1:49" ht="10.15" customHeight="1" x14ac:dyDescent="0.2">
      <c r="A310" s="24">
        <v>42189</v>
      </c>
      <c r="B310" s="54">
        <f t="shared" si="32"/>
        <v>2015</v>
      </c>
      <c r="D310" s="17">
        <v>51.66</v>
      </c>
      <c r="E310" s="32">
        <v>29.2</v>
      </c>
      <c r="F310" s="34">
        <f t="shared" si="27"/>
        <v>3113.11</v>
      </c>
      <c r="G310" s="34"/>
      <c r="H310" s="34">
        <v>117</v>
      </c>
      <c r="I310" s="6">
        <v>140000</v>
      </c>
      <c r="J310" s="6">
        <v>138</v>
      </c>
      <c r="K310" s="7" t="s">
        <v>96</v>
      </c>
      <c r="L310" s="96">
        <v>57.57</v>
      </c>
      <c r="M310" s="80">
        <f t="shared" si="28"/>
        <v>2216.4450000000002</v>
      </c>
      <c r="N310" s="145"/>
      <c r="O310" s="3">
        <v>40</v>
      </c>
      <c r="S310" s="26">
        <v>60</v>
      </c>
      <c r="U310" s="120">
        <v>222.59234000000006</v>
      </c>
      <c r="V310" s="120">
        <f t="shared" si="26"/>
        <v>7.8575096020000021</v>
      </c>
      <c r="W310" s="120">
        <v>211.76309000000018</v>
      </c>
      <c r="X310" s="120">
        <v>216</v>
      </c>
      <c r="Z310" s="128">
        <v>55.351480000000009</v>
      </c>
      <c r="AA310" s="91">
        <v>48.923160000000003</v>
      </c>
      <c r="AB310" s="91">
        <v>58.67</v>
      </c>
      <c r="AC310" s="91">
        <v>58.67</v>
      </c>
      <c r="AD310" s="91">
        <f t="shared" si="33"/>
        <v>2186.3834600000005</v>
      </c>
      <c r="AF310" s="55">
        <v>53.47</v>
      </c>
      <c r="AG310" s="138">
        <f t="shared" si="29"/>
        <v>2058.5949999999998</v>
      </c>
      <c r="AH310" s="78">
        <v>37.200000000000003</v>
      </c>
      <c r="AI310" s="27">
        <v>37.200000000000003</v>
      </c>
      <c r="AJ310" s="79">
        <v>70</v>
      </c>
      <c r="AK310" s="79">
        <v>70</v>
      </c>
      <c r="AM310" s="14">
        <v>55.7</v>
      </c>
      <c r="AN310" s="14">
        <v>55.9</v>
      </c>
      <c r="AO310" s="14">
        <v>75.5</v>
      </c>
      <c r="AP310" s="14">
        <v>44.3</v>
      </c>
      <c r="AQ310" s="107">
        <v>8.6999999999999993</v>
      </c>
      <c r="AR310" s="115">
        <f t="shared" si="30"/>
        <v>128.5</v>
      </c>
      <c r="AW310" s="50">
        <v>1888</v>
      </c>
    </row>
    <row r="311" spans="1:49" ht="10.15" customHeight="1" x14ac:dyDescent="0.2">
      <c r="A311" s="24">
        <v>42190</v>
      </c>
      <c r="B311" s="54">
        <f t="shared" si="32"/>
        <v>2015</v>
      </c>
      <c r="D311" s="17">
        <v>51.66</v>
      </c>
      <c r="E311" s="32">
        <v>29.2</v>
      </c>
      <c r="F311" s="34">
        <f t="shared" si="27"/>
        <v>3113.11</v>
      </c>
      <c r="G311" s="34"/>
      <c r="H311" s="34">
        <v>121</v>
      </c>
      <c r="I311" s="6">
        <v>140000</v>
      </c>
      <c r="J311" s="6">
        <v>138</v>
      </c>
      <c r="K311" s="7" t="s">
        <v>96</v>
      </c>
      <c r="L311" s="96">
        <v>57.57</v>
      </c>
      <c r="M311" s="80">
        <f t="shared" si="28"/>
        <v>2216.4450000000002</v>
      </c>
      <c r="N311" s="145"/>
      <c r="O311" s="3">
        <v>37</v>
      </c>
      <c r="S311" s="26">
        <v>60</v>
      </c>
      <c r="U311" s="120">
        <v>222.69495999999992</v>
      </c>
      <c r="V311" s="120">
        <f t="shared" si="26"/>
        <v>7.8611320879999971</v>
      </c>
      <c r="W311" s="120">
        <v>214.17809999999989</v>
      </c>
      <c r="X311" s="120">
        <v>216</v>
      </c>
      <c r="Z311" s="128">
        <v>56.294330000000002</v>
      </c>
      <c r="AA311" s="91">
        <v>48.304819999999999</v>
      </c>
      <c r="AB311" s="91">
        <v>58.67</v>
      </c>
      <c r="AC311" s="91">
        <v>58.67</v>
      </c>
      <c r="AD311" s="91">
        <f t="shared" si="33"/>
        <v>2223.6260350000002</v>
      </c>
      <c r="AF311" s="55">
        <v>53.47</v>
      </c>
      <c r="AG311" s="138">
        <f t="shared" si="29"/>
        <v>2058.5949999999998</v>
      </c>
      <c r="AH311" s="78">
        <v>37.299999999999997</v>
      </c>
      <c r="AI311" s="27">
        <v>37.299999999999997</v>
      </c>
      <c r="AJ311" s="79">
        <v>70</v>
      </c>
      <c r="AK311" s="79">
        <v>70</v>
      </c>
      <c r="AM311" s="14">
        <v>55.1</v>
      </c>
      <c r="AN311" s="14">
        <v>55.2</v>
      </c>
      <c r="AO311" s="14">
        <v>75.3</v>
      </c>
      <c r="AP311" s="14">
        <v>42.8</v>
      </c>
      <c r="AQ311" s="107">
        <v>8.9</v>
      </c>
      <c r="AR311" s="115">
        <f t="shared" si="30"/>
        <v>127</v>
      </c>
      <c r="AW311" s="50">
        <v>1888</v>
      </c>
    </row>
    <row r="312" spans="1:49" ht="10.15" customHeight="1" x14ac:dyDescent="0.2">
      <c r="A312" s="24">
        <v>42191</v>
      </c>
      <c r="B312" s="54">
        <f t="shared" si="32"/>
        <v>2015</v>
      </c>
      <c r="D312" s="17">
        <v>51.66</v>
      </c>
      <c r="E312" s="32">
        <v>29.2</v>
      </c>
      <c r="F312" s="34">
        <f t="shared" si="27"/>
        <v>3113.11</v>
      </c>
      <c r="G312" s="34"/>
      <c r="H312" s="34">
        <v>119</v>
      </c>
      <c r="I312" s="6">
        <v>140000</v>
      </c>
      <c r="J312" s="6">
        <v>138</v>
      </c>
      <c r="K312" s="7" t="s">
        <v>96</v>
      </c>
      <c r="L312" s="96">
        <v>57.57</v>
      </c>
      <c r="M312" s="80">
        <f t="shared" si="28"/>
        <v>2216.4450000000002</v>
      </c>
      <c r="N312" s="145"/>
      <c r="O312" s="3">
        <v>37</v>
      </c>
      <c r="S312" s="26">
        <v>60</v>
      </c>
      <c r="U312" s="120">
        <v>219.21186000000014</v>
      </c>
      <c r="V312" s="120">
        <f t="shared" si="26"/>
        <v>7.7381786580000043</v>
      </c>
      <c r="W312" s="120">
        <v>211.69818999999978</v>
      </c>
      <c r="X312" s="111">
        <v>216</v>
      </c>
      <c r="Y312" s="112" t="s">
        <v>94</v>
      </c>
      <c r="Z312" s="128">
        <v>56.422020000000018</v>
      </c>
      <c r="AA312" s="91">
        <v>46.84281</v>
      </c>
      <c r="AB312" s="94">
        <v>53</v>
      </c>
      <c r="AC312" s="94">
        <v>53</v>
      </c>
      <c r="AD312" s="91">
        <f t="shared" si="33"/>
        <v>2228.6697900000008</v>
      </c>
      <c r="AE312" s="110" t="s">
        <v>70</v>
      </c>
      <c r="AF312" s="55">
        <v>53.47</v>
      </c>
      <c r="AG312" s="138">
        <f t="shared" si="29"/>
        <v>2058.5949999999998</v>
      </c>
      <c r="AH312" s="78">
        <v>31.3</v>
      </c>
      <c r="AI312" s="27">
        <v>31.3</v>
      </c>
      <c r="AJ312" s="79">
        <v>70</v>
      </c>
      <c r="AK312" s="79">
        <v>70</v>
      </c>
      <c r="AM312" s="14">
        <v>54.7</v>
      </c>
      <c r="AN312" s="14">
        <v>54.8</v>
      </c>
      <c r="AO312" s="14">
        <v>75</v>
      </c>
      <c r="AP312" s="14">
        <v>44.1</v>
      </c>
      <c r="AQ312" s="107">
        <v>10.6</v>
      </c>
      <c r="AR312" s="115">
        <f t="shared" si="30"/>
        <v>129.69999999999999</v>
      </c>
      <c r="AW312" s="50">
        <v>1888</v>
      </c>
    </row>
    <row r="313" spans="1:49" ht="10.15" customHeight="1" x14ac:dyDescent="0.2">
      <c r="A313" s="24">
        <v>42192</v>
      </c>
      <c r="B313" s="54">
        <f t="shared" si="32"/>
        <v>2015</v>
      </c>
      <c r="D313" s="17">
        <v>51.66</v>
      </c>
      <c r="E313" s="32">
        <v>29.2</v>
      </c>
      <c r="F313" s="34">
        <f t="shared" si="27"/>
        <v>3113.11</v>
      </c>
      <c r="G313" s="34"/>
      <c r="H313" s="34">
        <v>120</v>
      </c>
      <c r="I313" s="6">
        <v>140000</v>
      </c>
      <c r="J313" s="6">
        <v>138</v>
      </c>
      <c r="K313" s="7" t="s">
        <v>96</v>
      </c>
      <c r="L313" s="96">
        <v>57.57</v>
      </c>
      <c r="M313" s="80">
        <f t="shared" si="28"/>
        <v>2216.4450000000002</v>
      </c>
      <c r="N313" s="145"/>
      <c r="O313" s="3">
        <v>32</v>
      </c>
      <c r="S313" s="26">
        <v>60</v>
      </c>
      <c r="U313" s="120">
        <v>218.24671999999995</v>
      </c>
      <c r="V313" s="120">
        <f t="shared" si="26"/>
        <v>7.7041092159999982</v>
      </c>
      <c r="W313" s="120">
        <v>203.14792999999989</v>
      </c>
      <c r="X313" s="111">
        <v>216</v>
      </c>
      <c r="Y313" s="112" t="s">
        <v>94</v>
      </c>
      <c r="Z313" s="128">
        <v>55.913209999999999</v>
      </c>
      <c r="AA313" s="91">
        <v>46.608960000000003</v>
      </c>
      <c r="AB313" s="94">
        <v>53</v>
      </c>
      <c r="AC313" s="94">
        <v>53</v>
      </c>
      <c r="AD313" s="91">
        <f t="shared" si="33"/>
        <v>2208.5717949999998</v>
      </c>
      <c r="AE313" s="110" t="s">
        <v>70</v>
      </c>
      <c r="AF313" s="55">
        <v>53.47</v>
      </c>
      <c r="AG313" s="138">
        <f t="shared" si="29"/>
        <v>2058.5949999999998</v>
      </c>
      <c r="AH313" s="78">
        <v>43.4</v>
      </c>
      <c r="AI313" s="27">
        <v>43.4</v>
      </c>
      <c r="AJ313" s="79">
        <v>70</v>
      </c>
      <c r="AK313" s="79">
        <v>70</v>
      </c>
      <c r="AM313" s="14">
        <v>53.1</v>
      </c>
      <c r="AN313" s="14">
        <v>53.3</v>
      </c>
      <c r="AO313" s="14">
        <v>74</v>
      </c>
      <c r="AP313" s="14">
        <v>43.9</v>
      </c>
      <c r="AQ313" s="107">
        <v>12.1</v>
      </c>
      <c r="AR313" s="115">
        <f t="shared" si="30"/>
        <v>130</v>
      </c>
      <c r="AW313" s="50">
        <v>1888</v>
      </c>
    </row>
    <row r="314" spans="1:49" ht="10.15" customHeight="1" x14ac:dyDescent="0.2">
      <c r="A314" s="24">
        <v>42193</v>
      </c>
      <c r="B314" s="54">
        <f t="shared" si="32"/>
        <v>2015</v>
      </c>
      <c r="D314" s="17">
        <v>51.66</v>
      </c>
      <c r="E314" s="32">
        <v>29.2</v>
      </c>
      <c r="F314" s="34">
        <f t="shared" si="27"/>
        <v>3113.11</v>
      </c>
      <c r="G314" s="34"/>
      <c r="H314" s="34">
        <v>116</v>
      </c>
      <c r="I314" s="6">
        <v>140000</v>
      </c>
      <c r="J314" s="6">
        <v>138</v>
      </c>
      <c r="K314" s="7" t="s">
        <v>96</v>
      </c>
      <c r="L314" s="96">
        <v>57.57</v>
      </c>
      <c r="M314" s="80">
        <f t="shared" si="28"/>
        <v>2216.4450000000002</v>
      </c>
      <c r="N314" s="145"/>
      <c r="O314" s="3">
        <v>43</v>
      </c>
      <c r="S314" s="26">
        <v>60</v>
      </c>
      <c r="U314" s="120">
        <v>206.98396999999989</v>
      </c>
      <c r="V314" s="120">
        <f t="shared" si="26"/>
        <v>7.3065341409999958</v>
      </c>
      <c r="W314" s="120">
        <v>198.40270999999996</v>
      </c>
      <c r="X314" s="111">
        <v>216</v>
      </c>
      <c r="Y314" s="112" t="s">
        <v>94</v>
      </c>
      <c r="Z314" s="128">
        <v>54.104989999999994</v>
      </c>
      <c r="AA314" s="91">
        <v>47.310070000000003</v>
      </c>
      <c r="AB314" s="94">
        <v>53</v>
      </c>
      <c r="AC314" s="94">
        <v>53</v>
      </c>
      <c r="AD314" s="91">
        <f t="shared" si="33"/>
        <v>2137.1471049999996</v>
      </c>
      <c r="AE314" s="110" t="s">
        <v>70</v>
      </c>
      <c r="AF314" s="55">
        <v>53.47</v>
      </c>
      <c r="AG314" s="138">
        <f t="shared" si="29"/>
        <v>2058.5949999999998</v>
      </c>
      <c r="AH314" s="78">
        <v>44.8</v>
      </c>
      <c r="AI314" s="27">
        <v>44.8</v>
      </c>
      <c r="AJ314" s="79">
        <v>70</v>
      </c>
      <c r="AK314" s="79">
        <v>70</v>
      </c>
      <c r="AM314" s="14">
        <v>55.2</v>
      </c>
      <c r="AN314" s="14">
        <v>56.2</v>
      </c>
      <c r="AO314" s="14">
        <v>74</v>
      </c>
      <c r="AP314" s="14">
        <v>46</v>
      </c>
      <c r="AQ314" s="107">
        <v>10.5</v>
      </c>
      <c r="AR314" s="115">
        <f t="shared" si="30"/>
        <v>130.5</v>
      </c>
      <c r="AW314" s="50">
        <v>1888</v>
      </c>
    </row>
    <row r="315" spans="1:49" ht="10.15" customHeight="1" x14ac:dyDescent="0.2">
      <c r="A315" s="24">
        <v>42194</v>
      </c>
      <c r="B315" s="54">
        <f t="shared" si="32"/>
        <v>2015</v>
      </c>
      <c r="D315" s="17">
        <v>51.66</v>
      </c>
      <c r="E315" s="32">
        <v>29.2</v>
      </c>
      <c r="F315" s="34">
        <f t="shared" si="27"/>
        <v>3113.11</v>
      </c>
      <c r="G315" s="34"/>
      <c r="H315" s="34">
        <v>116</v>
      </c>
      <c r="I315" s="6">
        <v>140000</v>
      </c>
      <c r="J315" s="6">
        <v>138</v>
      </c>
      <c r="K315" s="7" t="s">
        <v>96</v>
      </c>
      <c r="L315" s="96">
        <v>57.57</v>
      </c>
      <c r="M315" s="80">
        <f t="shared" si="28"/>
        <v>2216.4450000000002</v>
      </c>
      <c r="N315" s="145"/>
      <c r="O315" s="3">
        <v>45</v>
      </c>
      <c r="S315" s="26">
        <v>60</v>
      </c>
      <c r="U315" s="120">
        <v>212.85646000000006</v>
      </c>
      <c r="V315" s="120">
        <f t="shared" si="26"/>
        <v>7.5138330380000014</v>
      </c>
      <c r="W315" s="120">
        <v>202.59814999999989</v>
      </c>
      <c r="X315" s="111">
        <v>216</v>
      </c>
      <c r="Y315" s="112" t="s">
        <v>94</v>
      </c>
      <c r="Z315" s="128">
        <v>55.271359999999987</v>
      </c>
      <c r="AA315" s="91">
        <v>46.639659999999999</v>
      </c>
      <c r="AB315" s="94">
        <v>53</v>
      </c>
      <c r="AC315" s="94">
        <v>53</v>
      </c>
      <c r="AD315" s="91">
        <f t="shared" si="33"/>
        <v>2183.2187199999994</v>
      </c>
      <c r="AE315" s="110" t="s">
        <v>70</v>
      </c>
      <c r="AF315" s="55">
        <v>53.47</v>
      </c>
      <c r="AG315" s="138">
        <f t="shared" si="29"/>
        <v>2058.5949999999998</v>
      </c>
      <c r="AH315" s="78">
        <v>42.2</v>
      </c>
      <c r="AI315" s="27">
        <v>42.2</v>
      </c>
      <c r="AJ315" s="79">
        <v>70</v>
      </c>
      <c r="AK315" s="79">
        <v>70</v>
      </c>
      <c r="AM315" s="14">
        <v>54.6</v>
      </c>
      <c r="AN315" s="14">
        <v>55.4</v>
      </c>
      <c r="AO315" s="14">
        <v>74.599999999999994</v>
      </c>
      <c r="AP315" s="14">
        <v>47.5</v>
      </c>
      <c r="AQ315" s="107">
        <v>6.4</v>
      </c>
      <c r="AR315" s="115">
        <f t="shared" si="30"/>
        <v>128.5</v>
      </c>
      <c r="AW315" s="50">
        <v>1888</v>
      </c>
    </row>
    <row r="316" spans="1:49" ht="10.15" customHeight="1" x14ac:dyDescent="0.2">
      <c r="A316" s="24">
        <v>42195</v>
      </c>
      <c r="B316" s="54">
        <f t="shared" si="32"/>
        <v>2015</v>
      </c>
      <c r="D316" s="17">
        <v>51.66</v>
      </c>
      <c r="E316" s="32">
        <v>29.2</v>
      </c>
      <c r="F316" s="34">
        <f t="shared" si="27"/>
        <v>3113.11</v>
      </c>
      <c r="G316" s="34"/>
      <c r="H316" s="34">
        <v>123</v>
      </c>
      <c r="I316" s="6">
        <v>140000</v>
      </c>
      <c r="J316" s="6">
        <v>138</v>
      </c>
      <c r="K316" s="7" t="s">
        <v>96</v>
      </c>
      <c r="L316" s="96">
        <v>57.57</v>
      </c>
      <c r="M316" s="80">
        <f t="shared" si="28"/>
        <v>2216.4450000000002</v>
      </c>
      <c r="N316" s="145"/>
      <c r="O316" s="3">
        <v>43</v>
      </c>
      <c r="S316" s="26">
        <v>60</v>
      </c>
      <c r="U316" s="120">
        <v>215.53926999999999</v>
      </c>
      <c r="V316" s="120">
        <f t="shared" si="26"/>
        <v>7.6085362309999995</v>
      </c>
      <c r="W316" s="120">
        <v>204.02937</v>
      </c>
      <c r="X316" s="111">
        <v>216</v>
      </c>
      <c r="Y316" s="112" t="s">
        <v>94</v>
      </c>
      <c r="Z316" s="128">
        <v>54.567011342600004</v>
      </c>
      <c r="AA316" s="91">
        <v>47.022680000000001</v>
      </c>
      <c r="AB316" s="94">
        <v>53</v>
      </c>
      <c r="AC316" s="94">
        <v>53</v>
      </c>
      <c r="AD316" s="91">
        <f t="shared" si="33"/>
        <v>2155.3969480327</v>
      </c>
      <c r="AE316" s="110" t="s">
        <v>70</v>
      </c>
      <c r="AF316" s="55">
        <v>53.47</v>
      </c>
      <c r="AG316" s="138">
        <f t="shared" si="29"/>
        <v>2058.5949999999998</v>
      </c>
      <c r="AH316" s="78">
        <v>38.799999999999997</v>
      </c>
      <c r="AI316" s="27">
        <v>38.799999999999997</v>
      </c>
      <c r="AJ316" s="79">
        <v>70</v>
      </c>
      <c r="AK316" s="79">
        <v>70</v>
      </c>
      <c r="AM316" s="14">
        <v>52.7</v>
      </c>
      <c r="AN316" s="14">
        <v>52.9</v>
      </c>
      <c r="AO316" s="14">
        <v>74.2</v>
      </c>
      <c r="AP316" s="14">
        <v>44.8</v>
      </c>
      <c r="AQ316" s="107">
        <v>5.9</v>
      </c>
      <c r="AR316" s="115">
        <f t="shared" si="30"/>
        <v>124.9</v>
      </c>
      <c r="AW316" s="50">
        <v>1888</v>
      </c>
    </row>
    <row r="317" spans="1:49" ht="10.15" customHeight="1" x14ac:dyDescent="0.2">
      <c r="A317" s="24">
        <v>42196</v>
      </c>
      <c r="B317" s="54">
        <f t="shared" si="32"/>
        <v>2015</v>
      </c>
      <c r="D317" s="17">
        <v>51.66</v>
      </c>
      <c r="E317" s="32">
        <v>29.2</v>
      </c>
      <c r="F317" s="34">
        <f t="shared" si="27"/>
        <v>3113.11</v>
      </c>
      <c r="G317" s="34"/>
      <c r="H317" s="34">
        <v>123</v>
      </c>
      <c r="I317" s="6">
        <v>140000</v>
      </c>
      <c r="J317" s="6">
        <v>138</v>
      </c>
      <c r="K317" s="7" t="s">
        <v>96</v>
      </c>
      <c r="L317" s="96">
        <v>57.57</v>
      </c>
      <c r="M317" s="80">
        <f t="shared" si="28"/>
        <v>2216.4450000000002</v>
      </c>
      <c r="N317" s="145"/>
      <c r="O317" s="3">
        <v>39</v>
      </c>
      <c r="S317" s="26">
        <v>60</v>
      </c>
      <c r="U317" s="120">
        <v>214.86978999999999</v>
      </c>
      <c r="V317" s="120">
        <f t="shared" si="26"/>
        <v>7.5849035869999986</v>
      </c>
      <c r="W317" s="120">
        <v>203.66098000000005</v>
      </c>
      <c r="X317" s="111">
        <v>216</v>
      </c>
      <c r="Y317" s="112" t="s">
        <v>94</v>
      </c>
      <c r="Z317" s="128">
        <v>55.468740000000011</v>
      </c>
      <c r="AA317" s="91">
        <v>48.253830000000001</v>
      </c>
      <c r="AB317" s="91">
        <v>58.67</v>
      </c>
      <c r="AC317" s="91">
        <v>58.67</v>
      </c>
      <c r="AD317" s="91">
        <f t="shared" si="33"/>
        <v>2191.0152300000004</v>
      </c>
      <c r="AE317" s="95"/>
      <c r="AF317" s="55">
        <v>53.47</v>
      </c>
      <c r="AG317" s="138">
        <f t="shared" si="29"/>
        <v>2058.5949999999998</v>
      </c>
      <c r="AH317" s="78">
        <v>39.1</v>
      </c>
      <c r="AI317" s="27">
        <v>39.1</v>
      </c>
      <c r="AJ317" s="79">
        <v>70</v>
      </c>
      <c r="AK317" s="79">
        <v>70</v>
      </c>
      <c r="AM317" s="14">
        <v>51</v>
      </c>
      <c r="AN317" s="14">
        <v>49.9</v>
      </c>
      <c r="AO317" s="14">
        <v>76.5</v>
      </c>
      <c r="AP317" s="14">
        <v>44.1</v>
      </c>
      <c r="AQ317" s="107">
        <v>8.6999999999999993</v>
      </c>
      <c r="AR317" s="115">
        <f t="shared" si="30"/>
        <v>129.29999999999998</v>
      </c>
      <c r="AW317" s="50">
        <v>1888</v>
      </c>
    </row>
    <row r="318" spans="1:49" ht="10.15" customHeight="1" x14ac:dyDescent="0.2">
      <c r="A318" s="24">
        <v>42197</v>
      </c>
      <c r="B318" s="54">
        <f t="shared" si="32"/>
        <v>2015</v>
      </c>
      <c r="D318" s="17">
        <v>51.66</v>
      </c>
      <c r="E318" s="32">
        <v>29.2</v>
      </c>
      <c r="F318" s="34">
        <f t="shared" si="27"/>
        <v>3113.11</v>
      </c>
      <c r="G318" s="34"/>
      <c r="H318" s="34">
        <v>118</v>
      </c>
      <c r="I318" s="6">
        <v>140000</v>
      </c>
      <c r="J318" s="6">
        <v>138</v>
      </c>
      <c r="K318" s="7" t="s">
        <v>96</v>
      </c>
      <c r="L318" s="96">
        <v>57.57</v>
      </c>
      <c r="M318" s="80">
        <f t="shared" si="28"/>
        <v>2216.4450000000002</v>
      </c>
      <c r="N318" s="145"/>
      <c r="O318" s="3">
        <v>40</v>
      </c>
      <c r="S318" s="26">
        <v>60</v>
      </c>
      <c r="U318" s="120">
        <v>220.73752000000005</v>
      </c>
      <c r="V318" s="120">
        <f t="shared" si="26"/>
        <v>7.7920344560000014</v>
      </c>
      <c r="W318" s="120">
        <v>202.92542000000009</v>
      </c>
      <c r="X318" s="111">
        <v>216</v>
      </c>
      <c r="Y318" s="112" t="s">
        <v>94</v>
      </c>
      <c r="Z318" s="128">
        <v>55.356490000000022</v>
      </c>
      <c r="AA318" s="91">
        <v>48.540770000000002</v>
      </c>
      <c r="AB318" s="91">
        <v>58.67</v>
      </c>
      <c r="AC318" s="91">
        <v>58.67</v>
      </c>
      <c r="AD318" s="91">
        <f t="shared" si="33"/>
        <v>2186.5813550000007</v>
      </c>
      <c r="AE318" s="95"/>
      <c r="AF318" s="55">
        <v>53.47</v>
      </c>
      <c r="AG318" s="138">
        <f t="shared" si="29"/>
        <v>2058.5949999999998</v>
      </c>
      <c r="AH318" s="78">
        <v>40.799999999999997</v>
      </c>
      <c r="AI318" s="27">
        <v>40.799999999999997</v>
      </c>
      <c r="AJ318" s="79">
        <v>70</v>
      </c>
      <c r="AK318" s="79">
        <v>70</v>
      </c>
      <c r="AM318" s="14">
        <v>52.8</v>
      </c>
      <c r="AN318" s="14">
        <v>54.4</v>
      </c>
      <c r="AO318" s="14">
        <v>76.400000000000006</v>
      </c>
      <c r="AP318" s="14">
        <v>43.2</v>
      </c>
      <c r="AQ318" s="107">
        <v>11.3</v>
      </c>
      <c r="AR318" s="115">
        <f t="shared" si="30"/>
        <v>130.9</v>
      </c>
      <c r="AW318" s="50">
        <v>1888</v>
      </c>
    </row>
    <row r="319" spans="1:49" ht="10.15" customHeight="1" x14ac:dyDescent="0.2">
      <c r="A319" s="24">
        <v>42198</v>
      </c>
      <c r="B319" s="54">
        <f t="shared" si="32"/>
        <v>2015</v>
      </c>
      <c r="D319" s="17">
        <v>51.66</v>
      </c>
      <c r="E319" s="32">
        <v>29.2</v>
      </c>
      <c r="F319" s="34">
        <f t="shared" si="27"/>
        <v>3113.11</v>
      </c>
      <c r="G319" s="34"/>
      <c r="H319" s="34">
        <v>117</v>
      </c>
      <c r="I319" s="6">
        <v>140000</v>
      </c>
      <c r="J319" s="6">
        <v>138</v>
      </c>
      <c r="K319" s="7" t="s">
        <v>96</v>
      </c>
      <c r="L319" s="96">
        <v>57.57</v>
      </c>
      <c r="M319" s="80">
        <f t="shared" si="28"/>
        <v>2216.4450000000002</v>
      </c>
      <c r="N319" s="145"/>
      <c r="O319" s="3">
        <v>42</v>
      </c>
      <c r="S319" s="98">
        <v>42</v>
      </c>
      <c r="T319" s="83" t="s">
        <v>66</v>
      </c>
      <c r="U319" s="120">
        <v>211.70393000000004</v>
      </c>
      <c r="V319" s="120">
        <f t="shared" ref="V319:V382" si="34">U319*$V$1/1000</f>
        <v>7.473148729</v>
      </c>
      <c r="W319" s="120">
        <v>204.36304999999996</v>
      </c>
      <c r="X319" s="111">
        <v>206.5</v>
      </c>
      <c r="Y319" s="112" t="s">
        <v>95</v>
      </c>
      <c r="Z319" s="128">
        <v>53.978999999999992</v>
      </c>
      <c r="AA319" s="91">
        <v>48.664760000000001</v>
      </c>
      <c r="AB319" s="91">
        <v>58.67</v>
      </c>
      <c r="AC319" s="91">
        <v>58.67</v>
      </c>
      <c r="AD319" s="91">
        <f t="shared" si="33"/>
        <v>2132.1704999999997</v>
      </c>
      <c r="AE319" s="95"/>
      <c r="AF319" s="55">
        <v>53.47</v>
      </c>
      <c r="AG319" s="138">
        <f t="shared" si="29"/>
        <v>2058.5949999999998</v>
      </c>
      <c r="AH319" s="78">
        <v>40.799999999999997</v>
      </c>
      <c r="AI319" s="27">
        <v>40.799999999999997</v>
      </c>
      <c r="AJ319" s="79">
        <v>70</v>
      </c>
      <c r="AK319" s="79">
        <v>70</v>
      </c>
      <c r="AM319" s="14">
        <v>52</v>
      </c>
      <c r="AN319" s="14">
        <v>52.9</v>
      </c>
      <c r="AO319" s="14">
        <v>73.8</v>
      </c>
      <c r="AP319" s="14">
        <v>45.8</v>
      </c>
      <c r="AQ319" s="107">
        <v>10.9</v>
      </c>
      <c r="AR319" s="115">
        <f t="shared" si="30"/>
        <v>130.5</v>
      </c>
      <c r="AW319" s="50">
        <v>1888</v>
      </c>
    </row>
    <row r="320" spans="1:49" ht="10.15" customHeight="1" x14ac:dyDescent="0.2">
      <c r="A320" s="24">
        <v>42199</v>
      </c>
      <c r="B320" s="54">
        <f t="shared" si="32"/>
        <v>2015</v>
      </c>
      <c r="D320" s="17">
        <v>51.66</v>
      </c>
      <c r="E320" s="32">
        <v>29.2</v>
      </c>
      <c r="F320" s="34">
        <f t="shared" si="27"/>
        <v>3113.11</v>
      </c>
      <c r="G320" s="34"/>
      <c r="H320" s="34">
        <v>119</v>
      </c>
      <c r="I320" s="6">
        <v>140000</v>
      </c>
      <c r="J320" s="6">
        <v>138</v>
      </c>
      <c r="K320" s="7" t="s">
        <v>96</v>
      </c>
      <c r="L320" s="96">
        <v>57.57</v>
      </c>
      <c r="M320" s="80">
        <f t="shared" si="28"/>
        <v>2216.4450000000002</v>
      </c>
      <c r="N320" s="145"/>
      <c r="O320" s="3">
        <v>41</v>
      </c>
      <c r="S320" s="98">
        <v>42</v>
      </c>
      <c r="T320" s="83" t="s">
        <v>66</v>
      </c>
      <c r="U320" s="120">
        <v>216.71340000000001</v>
      </c>
      <c r="V320" s="120">
        <f t="shared" si="34"/>
        <v>7.6499830199999996</v>
      </c>
      <c r="W320" s="120">
        <v>202.82340000000008</v>
      </c>
      <c r="X320" s="111">
        <v>206.5</v>
      </c>
      <c r="Y320" s="112" t="s">
        <v>95</v>
      </c>
      <c r="Z320" s="128">
        <v>55.065130000000003</v>
      </c>
      <c r="AA320" s="91">
        <v>49.204149999999998</v>
      </c>
      <c r="AB320" s="91">
        <v>58.67</v>
      </c>
      <c r="AC320" s="91">
        <v>58.67</v>
      </c>
      <c r="AD320" s="91">
        <f t="shared" si="33"/>
        <v>2175.072635</v>
      </c>
      <c r="AE320" s="95"/>
      <c r="AF320" s="55">
        <v>53.47</v>
      </c>
      <c r="AG320" s="138">
        <f t="shared" si="29"/>
        <v>2058.5949999999998</v>
      </c>
      <c r="AH320" s="78">
        <v>40.9</v>
      </c>
      <c r="AI320" s="27">
        <v>40.9</v>
      </c>
      <c r="AJ320" s="79">
        <v>70</v>
      </c>
      <c r="AK320" s="79">
        <v>70</v>
      </c>
      <c r="AM320" s="14">
        <v>45.7</v>
      </c>
      <c r="AN320" s="14">
        <v>46.8</v>
      </c>
      <c r="AO320" s="14">
        <v>70.8</v>
      </c>
      <c r="AP320" s="14">
        <v>46.2</v>
      </c>
      <c r="AQ320" s="107">
        <v>20.399999999999999</v>
      </c>
      <c r="AR320" s="115">
        <f t="shared" si="30"/>
        <v>137.4</v>
      </c>
      <c r="AW320" s="50">
        <v>1888</v>
      </c>
    </row>
    <row r="321" spans="1:49" ht="10.15" customHeight="1" x14ac:dyDescent="0.2">
      <c r="A321" s="24">
        <v>42200</v>
      </c>
      <c r="B321" s="54">
        <f t="shared" si="32"/>
        <v>2015</v>
      </c>
      <c r="D321" s="17">
        <v>51.66</v>
      </c>
      <c r="E321" s="32">
        <v>29.2</v>
      </c>
      <c r="F321" s="34">
        <f t="shared" si="27"/>
        <v>3113.11</v>
      </c>
      <c r="G321" s="34"/>
      <c r="H321" s="34">
        <v>120</v>
      </c>
      <c r="I321" s="6">
        <v>140000</v>
      </c>
      <c r="J321" s="6">
        <v>138</v>
      </c>
      <c r="K321" s="7" t="s">
        <v>96</v>
      </c>
      <c r="L321" s="96">
        <v>57.57</v>
      </c>
      <c r="M321" s="80">
        <f t="shared" si="28"/>
        <v>2216.4450000000002</v>
      </c>
      <c r="N321" s="145"/>
      <c r="O321" s="3">
        <v>42</v>
      </c>
      <c r="S321" s="98">
        <v>42</v>
      </c>
      <c r="T321" s="83" t="s">
        <v>66</v>
      </c>
      <c r="U321" s="120">
        <v>217.91364000000004</v>
      </c>
      <c r="V321" s="120">
        <f t="shared" si="34"/>
        <v>7.6923514920000011</v>
      </c>
      <c r="W321" s="120">
        <v>198.78571000000002</v>
      </c>
      <c r="X321" s="111">
        <v>210</v>
      </c>
      <c r="Y321" s="112" t="s">
        <v>73</v>
      </c>
      <c r="Z321" s="128">
        <v>55.404229999999991</v>
      </c>
      <c r="AA321" s="91">
        <v>46.79128</v>
      </c>
      <c r="AB321" s="91">
        <v>58.67</v>
      </c>
      <c r="AC321" s="91">
        <v>58.67</v>
      </c>
      <c r="AD321" s="91">
        <f t="shared" si="33"/>
        <v>2188.4670849999998</v>
      </c>
      <c r="AE321" s="95"/>
      <c r="AF321" s="55">
        <v>53.47</v>
      </c>
      <c r="AG321" s="138">
        <f t="shared" si="29"/>
        <v>2058.5949999999998</v>
      </c>
      <c r="AH321" s="78">
        <v>39</v>
      </c>
      <c r="AI321" s="27">
        <v>39</v>
      </c>
      <c r="AJ321" s="79">
        <v>70</v>
      </c>
      <c r="AK321" s="79">
        <v>70</v>
      </c>
      <c r="AM321" s="14">
        <v>42.2</v>
      </c>
      <c r="AN321" s="14">
        <v>42.1</v>
      </c>
      <c r="AO321" s="14">
        <v>73.900000000000006</v>
      </c>
      <c r="AP321" s="14">
        <v>44.2</v>
      </c>
      <c r="AQ321" s="107">
        <v>22.2</v>
      </c>
      <c r="AR321" s="115">
        <f t="shared" si="30"/>
        <v>140.30000000000001</v>
      </c>
      <c r="AW321" s="50">
        <v>1888</v>
      </c>
    </row>
    <row r="322" spans="1:49" ht="10.15" customHeight="1" x14ac:dyDescent="0.2">
      <c r="A322" s="24">
        <v>42201</v>
      </c>
      <c r="B322" s="54">
        <f t="shared" si="32"/>
        <v>2015</v>
      </c>
      <c r="D322" s="17">
        <v>51.66</v>
      </c>
      <c r="E322" s="32">
        <v>29.2</v>
      </c>
      <c r="F322" s="34">
        <f t="shared" si="27"/>
        <v>3113.11</v>
      </c>
      <c r="G322" s="34"/>
      <c r="H322" s="34">
        <v>116</v>
      </c>
      <c r="I322" s="6">
        <v>140000</v>
      </c>
      <c r="J322" s="6">
        <v>138</v>
      </c>
      <c r="K322" s="7" t="s">
        <v>96</v>
      </c>
      <c r="L322" s="96">
        <v>57.57</v>
      </c>
      <c r="M322" s="80">
        <f t="shared" si="28"/>
        <v>2216.4450000000002</v>
      </c>
      <c r="N322" s="145"/>
      <c r="O322" s="3">
        <v>40</v>
      </c>
      <c r="S322" s="98">
        <v>42</v>
      </c>
      <c r="T322" s="83" t="s">
        <v>66</v>
      </c>
      <c r="U322" s="120">
        <v>219.55828999999997</v>
      </c>
      <c r="V322" s="120">
        <f t="shared" si="34"/>
        <v>7.7504076369999986</v>
      </c>
      <c r="W322" s="120">
        <v>198.66321999999991</v>
      </c>
      <c r="X322" s="111">
        <v>210</v>
      </c>
      <c r="Y322" s="112" t="s">
        <v>73</v>
      </c>
      <c r="Z322" s="128">
        <v>55.872880000000002</v>
      </c>
      <c r="AA322" s="91">
        <v>46.47522</v>
      </c>
      <c r="AB322" s="91">
        <v>58.67</v>
      </c>
      <c r="AC322" s="91">
        <v>58.67</v>
      </c>
      <c r="AD322" s="91">
        <f t="shared" si="33"/>
        <v>2206.97876</v>
      </c>
      <c r="AE322" s="95"/>
      <c r="AF322" s="55">
        <v>53.47</v>
      </c>
      <c r="AG322" s="138">
        <f t="shared" si="29"/>
        <v>2058.5949999999998</v>
      </c>
      <c r="AH322" s="78">
        <v>39.299999999999997</v>
      </c>
      <c r="AI322" s="27">
        <v>39.299999999999997</v>
      </c>
      <c r="AJ322" s="79">
        <v>70</v>
      </c>
      <c r="AK322" s="79">
        <v>70</v>
      </c>
      <c r="AM322" s="14">
        <v>42.6</v>
      </c>
      <c r="AN322" s="14">
        <v>41.9</v>
      </c>
      <c r="AO322" s="14">
        <v>74.2</v>
      </c>
      <c r="AP322" s="14">
        <v>46</v>
      </c>
      <c r="AQ322" s="107">
        <v>21.4</v>
      </c>
      <c r="AR322" s="115">
        <f t="shared" si="30"/>
        <v>141.6</v>
      </c>
      <c r="AW322" s="50">
        <v>1888</v>
      </c>
    </row>
    <row r="323" spans="1:49" ht="10.15" customHeight="1" x14ac:dyDescent="0.2">
      <c r="A323" s="24">
        <v>42202</v>
      </c>
      <c r="B323" s="54">
        <f t="shared" si="32"/>
        <v>2015</v>
      </c>
      <c r="D323" s="17">
        <v>51.66</v>
      </c>
      <c r="E323" s="32">
        <v>29.2</v>
      </c>
      <c r="F323" s="34">
        <f t="shared" si="27"/>
        <v>3113.11</v>
      </c>
      <c r="G323" s="34"/>
      <c r="H323" s="34">
        <v>117</v>
      </c>
      <c r="I323" s="6">
        <v>140000</v>
      </c>
      <c r="J323" s="6">
        <v>138</v>
      </c>
      <c r="K323" s="7" t="s">
        <v>96</v>
      </c>
      <c r="L323" s="96">
        <v>57.57</v>
      </c>
      <c r="M323" s="80">
        <f t="shared" si="28"/>
        <v>2216.4450000000002</v>
      </c>
      <c r="N323" s="145"/>
      <c r="O323" s="3">
        <v>40</v>
      </c>
      <c r="S323" s="98">
        <v>42</v>
      </c>
      <c r="T323" s="83" t="s">
        <v>66</v>
      </c>
      <c r="U323" s="120">
        <v>223.70327000000003</v>
      </c>
      <c r="V323" s="120">
        <f t="shared" si="34"/>
        <v>7.896725431000001</v>
      </c>
      <c r="W323" s="120">
        <v>200.58012000000005</v>
      </c>
      <c r="X323" s="111">
        <v>210</v>
      </c>
      <c r="Y323" s="112" t="s">
        <v>73</v>
      </c>
      <c r="Z323" s="128">
        <v>55.499420000000015</v>
      </c>
      <c r="AA323" s="91">
        <v>47.429769999999998</v>
      </c>
      <c r="AB323" s="91">
        <v>58.67</v>
      </c>
      <c r="AC323" s="91">
        <v>58.67</v>
      </c>
      <c r="AD323" s="91">
        <f t="shared" si="33"/>
        <v>2192.2270900000008</v>
      </c>
      <c r="AF323" s="55">
        <v>53.47</v>
      </c>
      <c r="AG323" s="138">
        <f t="shared" si="29"/>
        <v>2058.5949999999998</v>
      </c>
      <c r="AH323" s="78">
        <v>36</v>
      </c>
      <c r="AI323" s="27">
        <v>36</v>
      </c>
      <c r="AJ323" s="79">
        <v>70</v>
      </c>
      <c r="AK323" s="79">
        <v>70</v>
      </c>
      <c r="AM323" s="14">
        <v>43.3</v>
      </c>
      <c r="AN323" s="14">
        <v>42.5</v>
      </c>
      <c r="AO323" s="14">
        <v>73</v>
      </c>
      <c r="AP323" s="14">
        <v>48.4</v>
      </c>
      <c r="AQ323" s="107">
        <v>26.7</v>
      </c>
      <c r="AR323" s="115">
        <f t="shared" si="30"/>
        <v>148.1</v>
      </c>
      <c r="AW323" s="50">
        <v>1888</v>
      </c>
    </row>
    <row r="324" spans="1:49" ht="10.15" customHeight="1" x14ac:dyDescent="0.2">
      <c r="A324" s="24">
        <v>42203</v>
      </c>
      <c r="B324" s="54">
        <f t="shared" si="32"/>
        <v>2015</v>
      </c>
      <c r="D324" s="17">
        <v>51.66</v>
      </c>
      <c r="E324" s="32">
        <v>29.2</v>
      </c>
      <c r="F324" s="34">
        <f t="shared" si="27"/>
        <v>3113.11</v>
      </c>
      <c r="G324" s="34"/>
      <c r="H324" s="34">
        <v>116</v>
      </c>
      <c r="I324" s="6">
        <v>140000</v>
      </c>
      <c r="J324" s="6">
        <v>138</v>
      </c>
      <c r="K324" s="7" t="s">
        <v>96</v>
      </c>
      <c r="L324" s="96">
        <v>57.57</v>
      </c>
      <c r="M324" s="80">
        <f t="shared" si="28"/>
        <v>2216.4450000000002</v>
      </c>
      <c r="N324" s="145"/>
      <c r="O324" s="3">
        <v>37</v>
      </c>
      <c r="S324" s="98">
        <v>42</v>
      </c>
      <c r="T324" s="83" t="s">
        <v>66</v>
      </c>
      <c r="U324" s="120">
        <v>223.45514999999995</v>
      </c>
      <c r="V324" s="120">
        <f t="shared" si="34"/>
        <v>7.8879667949999979</v>
      </c>
      <c r="W324" s="120">
        <v>206.33722999999998</v>
      </c>
      <c r="X324" s="120">
        <v>225</v>
      </c>
      <c r="Z324" s="128">
        <v>55.691700000000004</v>
      </c>
      <c r="AA324" s="91">
        <v>49.601489999999998</v>
      </c>
      <c r="AB324" s="91">
        <v>58.67</v>
      </c>
      <c r="AC324" s="91">
        <v>58.67</v>
      </c>
      <c r="AD324" s="91">
        <f t="shared" si="33"/>
        <v>2199.82215</v>
      </c>
      <c r="AF324" s="55">
        <v>53.47</v>
      </c>
      <c r="AG324" s="138">
        <f t="shared" si="29"/>
        <v>2058.5949999999998</v>
      </c>
      <c r="AH324" s="78">
        <v>37.5</v>
      </c>
      <c r="AI324" s="27">
        <v>37.5</v>
      </c>
      <c r="AJ324" s="79">
        <v>70</v>
      </c>
      <c r="AK324" s="79">
        <v>70</v>
      </c>
      <c r="AM324" s="14">
        <v>43</v>
      </c>
      <c r="AN324" s="14">
        <v>42.1</v>
      </c>
      <c r="AO324" s="14">
        <v>77.400000000000006</v>
      </c>
      <c r="AP324" s="14">
        <v>48.1</v>
      </c>
      <c r="AQ324" s="107">
        <v>24.1</v>
      </c>
      <c r="AR324" s="115">
        <f t="shared" si="30"/>
        <v>149.6</v>
      </c>
      <c r="AW324" s="50">
        <v>1888</v>
      </c>
    </row>
    <row r="325" spans="1:49" ht="10.15" customHeight="1" x14ac:dyDescent="0.2">
      <c r="A325" s="24">
        <v>42204</v>
      </c>
      <c r="B325" s="54">
        <f t="shared" si="32"/>
        <v>2015</v>
      </c>
      <c r="D325" s="17">
        <v>51.66</v>
      </c>
      <c r="E325" s="32">
        <v>29.2</v>
      </c>
      <c r="F325" s="34">
        <f t="shared" ref="F325:F388" si="35">(D325+E325)*$K$1</f>
        <v>3113.11</v>
      </c>
      <c r="G325" s="34"/>
      <c r="H325" s="34">
        <v>118</v>
      </c>
      <c r="I325" s="6">
        <v>140000</v>
      </c>
      <c r="J325" s="6">
        <v>138</v>
      </c>
      <c r="K325" s="7" t="s">
        <v>96</v>
      </c>
      <c r="L325" s="96">
        <v>57.57</v>
      </c>
      <c r="M325" s="80">
        <f t="shared" ref="M325:M388" si="36">L325*$K$1</f>
        <v>2216.4450000000002</v>
      </c>
      <c r="N325" s="145"/>
      <c r="O325" s="3">
        <v>38</v>
      </c>
      <c r="S325" s="98">
        <v>42</v>
      </c>
      <c r="T325" s="83" t="s">
        <v>66</v>
      </c>
      <c r="U325" s="120">
        <v>223.77017999999998</v>
      </c>
      <c r="V325" s="120">
        <f t="shared" si="34"/>
        <v>7.8990873539999988</v>
      </c>
      <c r="W325" s="120">
        <v>206.45008000000004</v>
      </c>
      <c r="X325" s="120">
        <v>225</v>
      </c>
      <c r="Z325" s="128">
        <v>55.574080000000002</v>
      </c>
      <c r="AA325" s="91">
        <v>49.87189</v>
      </c>
      <c r="AB325" s="91">
        <v>58.67</v>
      </c>
      <c r="AC325" s="91">
        <v>58.67</v>
      </c>
      <c r="AD325" s="91">
        <f t="shared" si="33"/>
        <v>2195.17616</v>
      </c>
      <c r="AF325" s="55">
        <v>53.47</v>
      </c>
      <c r="AG325" s="138">
        <f t="shared" ref="AG325:AG388" si="37">AF325*$K$1</f>
        <v>2058.5949999999998</v>
      </c>
      <c r="AH325" s="78">
        <v>36.299999999999997</v>
      </c>
      <c r="AI325" s="27">
        <v>36.299999999999997</v>
      </c>
      <c r="AJ325" s="79">
        <v>70</v>
      </c>
      <c r="AK325" s="79">
        <v>70</v>
      </c>
      <c r="AM325" s="14">
        <v>42.8</v>
      </c>
      <c r="AN325" s="14">
        <v>41.8</v>
      </c>
      <c r="AO325" s="14">
        <v>74.8</v>
      </c>
      <c r="AP325" s="14">
        <v>50</v>
      </c>
      <c r="AQ325" s="107">
        <v>26.4</v>
      </c>
      <c r="AR325" s="115">
        <f t="shared" ref="AR325:AR388" si="38">AO325+AP325+AQ325</f>
        <v>151.19999999999999</v>
      </c>
      <c r="AW325" s="50">
        <v>1888</v>
      </c>
    </row>
    <row r="326" spans="1:49" ht="10.15" customHeight="1" x14ac:dyDescent="0.2">
      <c r="A326" s="24">
        <v>42205</v>
      </c>
      <c r="B326" s="54">
        <f t="shared" si="32"/>
        <v>2015</v>
      </c>
      <c r="D326" s="17">
        <v>51.66</v>
      </c>
      <c r="E326" s="32">
        <v>29.2</v>
      </c>
      <c r="F326" s="34">
        <f t="shared" si="35"/>
        <v>3113.11</v>
      </c>
      <c r="G326" s="34"/>
      <c r="H326" s="34">
        <v>117</v>
      </c>
      <c r="I326" s="6">
        <v>140000</v>
      </c>
      <c r="J326" s="6">
        <v>138</v>
      </c>
      <c r="K326" s="7" t="s">
        <v>96</v>
      </c>
      <c r="L326" s="96">
        <v>57.57</v>
      </c>
      <c r="M326" s="80">
        <f t="shared" si="36"/>
        <v>2216.4450000000002</v>
      </c>
      <c r="N326" s="145"/>
      <c r="O326" s="3">
        <v>36</v>
      </c>
      <c r="S326" s="98">
        <v>42</v>
      </c>
      <c r="T326" s="83" t="s">
        <v>86</v>
      </c>
      <c r="U326" s="120">
        <v>218.55697000000001</v>
      </c>
      <c r="V326" s="120">
        <f t="shared" si="34"/>
        <v>7.7150610410000002</v>
      </c>
      <c r="W326" s="120">
        <v>208.83191000000005</v>
      </c>
      <c r="X326" s="120">
        <v>225</v>
      </c>
      <c r="Y326" s="112"/>
      <c r="Z326" s="128">
        <v>55.142200000000003</v>
      </c>
      <c r="AA326" s="91">
        <v>49.644289999999998</v>
      </c>
      <c r="AB326" s="91">
        <v>58.67</v>
      </c>
      <c r="AC326" s="91">
        <v>58.67</v>
      </c>
      <c r="AD326" s="91">
        <f t="shared" si="33"/>
        <v>2178.1169</v>
      </c>
      <c r="AF326" s="55">
        <v>53.47</v>
      </c>
      <c r="AG326" s="138">
        <f t="shared" si="37"/>
        <v>2058.5949999999998</v>
      </c>
      <c r="AH326" s="78">
        <v>36.6</v>
      </c>
      <c r="AI326" s="27">
        <v>36.6</v>
      </c>
      <c r="AJ326" s="79">
        <v>70</v>
      </c>
      <c r="AK326" s="79">
        <v>70</v>
      </c>
      <c r="AM326" s="14">
        <v>42.4</v>
      </c>
      <c r="AN326" s="14">
        <v>41.5</v>
      </c>
      <c r="AO326" s="14">
        <v>72.400000000000006</v>
      </c>
      <c r="AP326" s="14">
        <v>48.8</v>
      </c>
      <c r="AQ326" s="107">
        <v>29.2</v>
      </c>
      <c r="AR326" s="115">
        <f t="shared" si="38"/>
        <v>150.4</v>
      </c>
      <c r="AW326" s="50">
        <v>1888</v>
      </c>
    </row>
    <row r="327" spans="1:49" ht="10.15" customHeight="1" x14ac:dyDescent="0.2">
      <c r="A327" s="24">
        <v>42206</v>
      </c>
      <c r="B327" s="54">
        <f t="shared" si="32"/>
        <v>2015</v>
      </c>
      <c r="D327" s="17">
        <v>51.66</v>
      </c>
      <c r="E327" s="32">
        <v>29.2</v>
      </c>
      <c r="F327" s="34">
        <f t="shared" si="35"/>
        <v>3113.11</v>
      </c>
      <c r="G327" s="34"/>
      <c r="H327" s="34">
        <v>116</v>
      </c>
      <c r="I327" s="6">
        <v>140000</v>
      </c>
      <c r="J327" s="6">
        <v>138</v>
      </c>
      <c r="K327" s="7" t="s">
        <v>96</v>
      </c>
      <c r="L327" s="96">
        <v>57.57</v>
      </c>
      <c r="M327" s="80">
        <f t="shared" si="36"/>
        <v>2216.4450000000002</v>
      </c>
      <c r="N327" s="145"/>
      <c r="O327" s="3">
        <v>36</v>
      </c>
      <c r="S327" s="98">
        <v>42</v>
      </c>
      <c r="T327" s="83" t="s">
        <v>86</v>
      </c>
      <c r="U327" s="120">
        <v>222.97578999999999</v>
      </c>
      <c r="V327" s="120">
        <f t="shared" si="34"/>
        <v>7.8710453869999988</v>
      </c>
      <c r="W327" s="120">
        <v>207.60918999999996</v>
      </c>
      <c r="X327" s="120">
        <v>225</v>
      </c>
      <c r="Y327" s="112"/>
      <c r="Z327" s="128">
        <v>54.866099999999975</v>
      </c>
      <c r="AA327" s="91">
        <v>49.493980000000001</v>
      </c>
      <c r="AB327" s="91">
        <v>58.67</v>
      </c>
      <c r="AC327" s="91">
        <v>58.67</v>
      </c>
      <c r="AD327" s="91">
        <f t="shared" si="33"/>
        <v>2167.2109499999988</v>
      </c>
      <c r="AF327" s="55">
        <v>53.47</v>
      </c>
      <c r="AG327" s="138">
        <f t="shared" si="37"/>
        <v>2058.5949999999998</v>
      </c>
      <c r="AH327" s="78">
        <v>37.1</v>
      </c>
      <c r="AI327" s="27">
        <v>37.1</v>
      </c>
      <c r="AJ327" s="79">
        <v>70</v>
      </c>
      <c r="AK327" s="79">
        <v>70</v>
      </c>
      <c r="AM327" s="14">
        <v>43.1</v>
      </c>
      <c r="AN327" s="14">
        <v>41.5</v>
      </c>
      <c r="AO327" s="14">
        <v>74.599999999999994</v>
      </c>
      <c r="AP327" s="14">
        <v>47.5</v>
      </c>
      <c r="AQ327" s="107">
        <v>28.3</v>
      </c>
      <c r="AR327" s="115">
        <f t="shared" si="38"/>
        <v>150.4</v>
      </c>
      <c r="AW327" s="50">
        <v>1888</v>
      </c>
    </row>
    <row r="328" spans="1:49" ht="10.15" customHeight="1" x14ac:dyDescent="0.2">
      <c r="A328" s="24">
        <v>42207</v>
      </c>
      <c r="B328" s="54">
        <f t="shared" si="32"/>
        <v>2015</v>
      </c>
      <c r="D328" s="17">
        <v>51.66</v>
      </c>
      <c r="E328" s="32">
        <v>29.2</v>
      </c>
      <c r="F328" s="34">
        <f t="shared" si="35"/>
        <v>3113.11</v>
      </c>
      <c r="G328" s="34"/>
      <c r="H328" s="34">
        <v>116</v>
      </c>
      <c r="I328" s="6">
        <v>140000</v>
      </c>
      <c r="J328" s="6">
        <v>138</v>
      </c>
      <c r="K328" s="7" t="s">
        <v>96</v>
      </c>
      <c r="L328" s="96">
        <v>57.57</v>
      </c>
      <c r="M328" s="80">
        <f t="shared" si="36"/>
        <v>2216.4450000000002</v>
      </c>
      <c r="N328" s="145"/>
      <c r="O328" s="3">
        <v>36</v>
      </c>
      <c r="S328" s="98">
        <v>42</v>
      </c>
      <c r="T328" s="83" t="s">
        <v>86</v>
      </c>
      <c r="U328" s="120">
        <v>221.60095000000001</v>
      </c>
      <c r="V328" s="120">
        <f t="shared" si="34"/>
        <v>7.8225135349999997</v>
      </c>
      <c r="W328" s="120">
        <v>217.17182000000003</v>
      </c>
      <c r="X328" s="120">
        <v>225</v>
      </c>
      <c r="Y328" s="112"/>
      <c r="Z328" s="128">
        <v>55.114489999999996</v>
      </c>
      <c r="AA328" s="91">
        <v>47.863619999999997</v>
      </c>
      <c r="AB328" s="91">
        <v>58.67</v>
      </c>
      <c r="AC328" s="91">
        <v>58.67</v>
      </c>
      <c r="AD328" s="91">
        <f t="shared" si="33"/>
        <v>2177.0223550000001</v>
      </c>
      <c r="AF328" s="55">
        <v>53.47</v>
      </c>
      <c r="AG328" s="138">
        <f t="shared" si="37"/>
        <v>2058.5949999999998</v>
      </c>
      <c r="AH328" s="78">
        <v>38.299999999999997</v>
      </c>
      <c r="AI328" s="27">
        <v>38.299999999999997</v>
      </c>
      <c r="AJ328" s="79">
        <v>70</v>
      </c>
      <c r="AK328" s="79">
        <v>70</v>
      </c>
      <c r="AM328" s="14">
        <v>43.4</v>
      </c>
      <c r="AN328" s="14">
        <v>42.7</v>
      </c>
      <c r="AO328" s="14">
        <v>70.599999999999994</v>
      </c>
      <c r="AP328" s="14">
        <v>45.1</v>
      </c>
      <c r="AQ328" s="107">
        <v>22.2</v>
      </c>
      <c r="AR328" s="115">
        <f t="shared" si="38"/>
        <v>137.89999999999998</v>
      </c>
      <c r="AW328" s="50">
        <v>1888</v>
      </c>
    </row>
    <row r="329" spans="1:49" ht="10.15" customHeight="1" x14ac:dyDescent="0.2">
      <c r="A329" s="24">
        <v>42208</v>
      </c>
      <c r="B329" s="54">
        <f t="shared" si="32"/>
        <v>2015</v>
      </c>
      <c r="D329" s="17">
        <v>51.66</v>
      </c>
      <c r="E329" s="32">
        <v>29.2</v>
      </c>
      <c r="F329" s="34">
        <f t="shared" si="35"/>
        <v>3113.11</v>
      </c>
      <c r="G329" s="34"/>
      <c r="H329" s="34">
        <v>119</v>
      </c>
      <c r="I329" s="6">
        <v>140000</v>
      </c>
      <c r="J329" s="6">
        <v>138</v>
      </c>
      <c r="K329" s="7" t="s">
        <v>96</v>
      </c>
      <c r="L329" s="96">
        <v>57.57</v>
      </c>
      <c r="M329" s="80">
        <f t="shared" si="36"/>
        <v>2216.4450000000002</v>
      </c>
      <c r="N329" s="145"/>
      <c r="O329" s="3">
        <v>39</v>
      </c>
      <c r="S329" s="98">
        <v>42</v>
      </c>
      <c r="T329" s="83" t="s">
        <v>86</v>
      </c>
      <c r="U329" s="120">
        <v>222.36247999999992</v>
      </c>
      <c r="V329" s="120">
        <f t="shared" si="34"/>
        <v>7.8493955439999965</v>
      </c>
      <c r="W329" s="120">
        <v>210.03038999999995</v>
      </c>
      <c r="X329" s="120">
        <v>225</v>
      </c>
      <c r="Y329" s="112"/>
      <c r="Z329" s="128">
        <v>55.504659999999987</v>
      </c>
      <c r="AA329" s="91">
        <v>47.772410000000001</v>
      </c>
      <c r="AB329" s="91">
        <v>58.67</v>
      </c>
      <c r="AC329" s="91">
        <v>58.67</v>
      </c>
      <c r="AD329" s="91">
        <f t="shared" si="33"/>
        <v>2192.4340699999993</v>
      </c>
      <c r="AF329" s="55">
        <v>53.47</v>
      </c>
      <c r="AG329" s="138">
        <f t="shared" si="37"/>
        <v>2058.5949999999998</v>
      </c>
      <c r="AH329" s="78">
        <v>40.200000000000003</v>
      </c>
      <c r="AI329" s="27">
        <v>40.200000000000003</v>
      </c>
      <c r="AJ329" s="79">
        <v>70</v>
      </c>
      <c r="AK329" s="79">
        <v>70</v>
      </c>
      <c r="AM329" s="14">
        <v>42.8</v>
      </c>
      <c r="AN329" s="14">
        <v>42.2</v>
      </c>
      <c r="AO329" s="14">
        <v>75.3</v>
      </c>
      <c r="AP329" s="14">
        <v>46.8</v>
      </c>
      <c r="AQ329" s="107">
        <v>20.399999999999999</v>
      </c>
      <c r="AR329" s="115">
        <f t="shared" si="38"/>
        <v>142.5</v>
      </c>
      <c r="AW329" s="50">
        <v>1888</v>
      </c>
    </row>
    <row r="330" spans="1:49" ht="10.15" customHeight="1" x14ac:dyDescent="0.2">
      <c r="A330" s="24">
        <v>42209</v>
      </c>
      <c r="B330" s="54">
        <f t="shared" si="32"/>
        <v>2015</v>
      </c>
      <c r="D330" s="17">
        <v>51.66</v>
      </c>
      <c r="E330" s="32">
        <v>29.2</v>
      </c>
      <c r="F330" s="34">
        <f t="shared" si="35"/>
        <v>3113.11</v>
      </c>
      <c r="G330" s="34"/>
      <c r="H330" s="34">
        <v>119</v>
      </c>
      <c r="I330" s="6">
        <v>140000</v>
      </c>
      <c r="J330" s="6">
        <v>138</v>
      </c>
      <c r="K330" s="7" t="s">
        <v>96</v>
      </c>
      <c r="L330" s="96">
        <v>57.57</v>
      </c>
      <c r="M330" s="80">
        <f t="shared" si="36"/>
        <v>2216.4450000000002</v>
      </c>
      <c r="N330" s="145"/>
      <c r="O330" s="3">
        <v>41</v>
      </c>
      <c r="S330" s="98">
        <v>42</v>
      </c>
      <c r="T330" s="83" t="s">
        <v>86</v>
      </c>
      <c r="U330" s="120">
        <v>223.07547999999994</v>
      </c>
      <c r="V330" s="120">
        <f t="shared" si="34"/>
        <v>7.8745644439999971</v>
      </c>
      <c r="W330" s="120">
        <v>213.81270999999998</v>
      </c>
      <c r="X330" s="120">
        <v>225</v>
      </c>
      <c r="Z330" s="128">
        <v>56.069590000000012</v>
      </c>
      <c r="AA330" s="91">
        <v>48.961289999999998</v>
      </c>
      <c r="AB330" s="91">
        <v>58.67</v>
      </c>
      <c r="AC330" s="91">
        <v>58.67</v>
      </c>
      <c r="AD330" s="91">
        <f t="shared" si="33"/>
        <v>2214.7488050000006</v>
      </c>
      <c r="AF330" s="55">
        <v>53.47</v>
      </c>
      <c r="AG330" s="138">
        <f t="shared" si="37"/>
        <v>2058.5949999999998</v>
      </c>
      <c r="AH330" s="78">
        <v>42</v>
      </c>
      <c r="AI330" s="27">
        <v>42</v>
      </c>
      <c r="AJ330" s="79">
        <v>70</v>
      </c>
      <c r="AK330" s="79">
        <v>70</v>
      </c>
      <c r="AM330" s="14">
        <v>43.434997252010298</v>
      </c>
      <c r="AN330" s="14">
        <v>42.387447545613597</v>
      </c>
      <c r="AO330" s="14">
        <v>73.829602413836398</v>
      </c>
      <c r="AP330" s="14">
        <v>47.629194952920002</v>
      </c>
      <c r="AQ330" s="107">
        <v>24.08052559286687</v>
      </c>
      <c r="AR330" s="115">
        <f t="shared" si="38"/>
        <v>145.53932295962326</v>
      </c>
      <c r="AW330" s="50">
        <v>1888</v>
      </c>
    </row>
    <row r="331" spans="1:49" ht="10.15" customHeight="1" x14ac:dyDescent="0.2">
      <c r="A331" s="24">
        <v>42210</v>
      </c>
      <c r="B331" s="54">
        <f t="shared" si="32"/>
        <v>2015</v>
      </c>
      <c r="D331" s="17">
        <v>51.66</v>
      </c>
      <c r="E331" s="32">
        <v>29.2</v>
      </c>
      <c r="F331" s="34">
        <f t="shared" si="35"/>
        <v>3113.11</v>
      </c>
      <c r="G331" s="34"/>
      <c r="H331" s="34">
        <v>118</v>
      </c>
      <c r="I331" s="6">
        <v>140000</v>
      </c>
      <c r="J331" s="6">
        <v>138</v>
      </c>
      <c r="K331" s="7" t="s">
        <v>96</v>
      </c>
      <c r="L331" s="96">
        <v>57.57</v>
      </c>
      <c r="M331" s="80">
        <f t="shared" si="36"/>
        <v>2216.4450000000002</v>
      </c>
      <c r="N331" s="145"/>
      <c r="O331" s="3">
        <v>43</v>
      </c>
      <c r="S331" s="98">
        <v>42</v>
      </c>
      <c r="T331" s="83" t="s">
        <v>66</v>
      </c>
      <c r="U331" s="120">
        <v>224.38599999999997</v>
      </c>
      <c r="V331" s="120">
        <f t="shared" si="34"/>
        <v>7.9208257999999976</v>
      </c>
      <c r="W331" s="120">
        <v>218.30472999999998</v>
      </c>
      <c r="X331" s="120">
        <v>225</v>
      </c>
      <c r="Z331" s="128">
        <v>56.454109999999986</v>
      </c>
      <c r="AA331" s="91">
        <v>49.814790000000002</v>
      </c>
      <c r="AB331" s="91">
        <v>58.67</v>
      </c>
      <c r="AC331" s="91">
        <v>58.67</v>
      </c>
      <c r="AD331" s="91">
        <f t="shared" si="33"/>
        <v>2229.9373449999994</v>
      </c>
      <c r="AF331" s="55">
        <v>53.47</v>
      </c>
      <c r="AG331" s="138">
        <f t="shared" si="37"/>
        <v>2058.5949999999998</v>
      </c>
      <c r="AH331" s="78">
        <v>41.2</v>
      </c>
      <c r="AI331" s="27">
        <v>41.2</v>
      </c>
      <c r="AJ331" s="79">
        <v>70</v>
      </c>
      <c r="AK331" s="79">
        <v>70</v>
      </c>
      <c r="AM331" s="14">
        <v>42.922711714499798</v>
      </c>
      <c r="AN331" s="14">
        <v>42.1720834465943</v>
      </c>
      <c r="AO331" s="14">
        <v>74.426867968931305</v>
      </c>
      <c r="AP331" s="14">
        <v>45.4535702988914</v>
      </c>
      <c r="AQ331" s="107">
        <v>26.546257830682531</v>
      </c>
      <c r="AR331" s="115">
        <f t="shared" si="38"/>
        <v>146.42669609850523</v>
      </c>
      <c r="AW331" s="50">
        <v>1888</v>
      </c>
    </row>
    <row r="332" spans="1:49" ht="10.15" customHeight="1" x14ac:dyDescent="0.2">
      <c r="A332" s="24">
        <v>42211</v>
      </c>
      <c r="B332" s="54">
        <f t="shared" si="32"/>
        <v>2015</v>
      </c>
      <c r="D332" s="17">
        <v>51.66</v>
      </c>
      <c r="E332" s="32">
        <v>29.2</v>
      </c>
      <c r="F332" s="34">
        <f t="shared" si="35"/>
        <v>3113.11</v>
      </c>
      <c r="G332" s="34"/>
      <c r="H332" s="34">
        <v>117</v>
      </c>
      <c r="I332" s="6">
        <v>140000</v>
      </c>
      <c r="J332" s="6">
        <v>138</v>
      </c>
      <c r="K332" s="7" t="s">
        <v>96</v>
      </c>
      <c r="L332" s="96">
        <v>57.57</v>
      </c>
      <c r="M332" s="80">
        <f t="shared" si="36"/>
        <v>2216.4450000000002</v>
      </c>
      <c r="N332" s="145"/>
      <c r="O332" s="3">
        <v>42</v>
      </c>
      <c r="S332" s="98">
        <v>42</v>
      </c>
      <c r="T332" s="83" t="s">
        <v>66</v>
      </c>
      <c r="U332" s="120">
        <v>224.07636999999994</v>
      </c>
      <c r="V332" s="120">
        <f t="shared" si="34"/>
        <v>7.9098958609999972</v>
      </c>
      <c r="W332" s="120">
        <v>220.38084000000001</v>
      </c>
      <c r="X332" s="120">
        <v>225</v>
      </c>
      <c r="Z332" s="128">
        <v>56.416150000000009</v>
      </c>
      <c r="AA332" s="91">
        <v>50.204180000000001</v>
      </c>
      <c r="AB332" s="91">
        <v>58.67</v>
      </c>
      <c r="AC332" s="91">
        <v>58.67</v>
      </c>
      <c r="AD332" s="91">
        <f t="shared" si="33"/>
        <v>2228.4379250000002</v>
      </c>
      <c r="AF332" s="55">
        <v>53.47</v>
      </c>
      <c r="AG332" s="138">
        <f t="shared" si="37"/>
        <v>2058.5949999999998</v>
      </c>
      <c r="AH332" s="78">
        <v>39.799999999999997</v>
      </c>
      <c r="AI332" s="27">
        <v>39.799999999999997</v>
      </c>
      <c r="AJ332" s="79">
        <v>70</v>
      </c>
      <c r="AK332" s="79">
        <v>70</v>
      </c>
      <c r="AM332" s="14">
        <v>43.088025282094193</v>
      </c>
      <c r="AN332" s="14">
        <v>42.619195939599898</v>
      </c>
      <c r="AO332" s="14">
        <v>75.33621547963331</v>
      </c>
      <c r="AP332" s="14">
        <v>44.866106381606798</v>
      </c>
      <c r="AQ332" s="107">
        <v>28.475723551616728</v>
      </c>
      <c r="AR332" s="115">
        <f t="shared" si="38"/>
        <v>148.67804541285685</v>
      </c>
      <c r="AW332" s="50">
        <v>1888</v>
      </c>
    </row>
    <row r="333" spans="1:49" ht="10.15" customHeight="1" x14ac:dyDescent="0.2">
      <c r="A333" s="24">
        <v>42212</v>
      </c>
      <c r="B333" s="54">
        <f t="shared" si="32"/>
        <v>2015</v>
      </c>
      <c r="C333" s="56"/>
      <c r="D333" s="17">
        <v>51.66</v>
      </c>
      <c r="E333" s="32">
        <v>29.2</v>
      </c>
      <c r="F333" s="34">
        <f t="shared" si="35"/>
        <v>3113.11</v>
      </c>
      <c r="G333" s="34"/>
      <c r="H333" s="34">
        <v>117</v>
      </c>
      <c r="I333" s="6">
        <v>140000</v>
      </c>
      <c r="J333" s="6">
        <v>138</v>
      </c>
      <c r="K333" s="7" t="s">
        <v>96</v>
      </c>
      <c r="L333" s="96">
        <v>57.57</v>
      </c>
      <c r="M333" s="80">
        <f t="shared" si="36"/>
        <v>2216.4450000000002</v>
      </c>
      <c r="N333" s="145"/>
      <c r="O333" s="3">
        <v>40</v>
      </c>
      <c r="S333" s="98">
        <v>42</v>
      </c>
      <c r="T333" s="83" t="s">
        <v>66</v>
      </c>
      <c r="U333" s="120">
        <v>224.15156000000007</v>
      </c>
      <c r="V333" s="120">
        <f t="shared" si="34"/>
        <v>7.9125500680000025</v>
      </c>
      <c r="W333" s="120">
        <v>219.54948999999993</v>
      </c>
      <c r="X333" s="120">
        <v>225</v>
      </c>
      <c r="Z333" s="128">
        <v>57.664239999999999</v>
      </c>
      <c r="AA333" s="91">
        <v>48.979550000000003</v>
      </c>
      <c r="AB333" s="91">
        <v>58.67</v>
      </c>
      <c r="AC333" s="91">
        <v>58.67</v>
      </c>
      <c r="AD333" s="91">
        <f t="shared" si="33"/>
        <v>2277.7374799999998</v>
      </c>
      <c r="AF333" s="55">
        <v>53.47</v>
      </c>
      <c r="AG333" s="138">
        <f t="shared" si="37"/>
        <v>2058.5949999999998</v>
      </c>
      <c r="AH333" s="78">
        <v>41.610260000000004</v>
      </c>
      <c r="AI333" s="27">
        <v>41.610260000000004</v>
      </c>
      <c r="AJ333" s="82">
        <v>45</v>
      </c>
      <c r="AK333" s="79">
        <v>70</v>
      </c>
      <c r="AL333" s="27" t="s">
        <v>44</v>
      </c>
      <c r="AM333" s="14">
        <v>43.114371985692102</v>
      </c>
      <c r="AN333" s="14">
        <v>42.747973539452801</v>
      </c>
      <c r="AO333" s="14">
        <v>74.780756918619801</v>
      </c>
      <c r="AP333" s="14">
        <v>47.473242740695504</v>
      </c>
      <c r="AQ333" s="107">
        <v>29.621273733403868</v>
      </c>
      <c r="AR333" s="115">
        <f t="shared" si="38"/>
        <v>151.87527339271918</v>
      </c>
      <c r="AW333" s="50">
        <v>1888</v>
      </c>
    </row>
    <row r="334" spans="1:49" ht="10.15" customHeight="1" x14ac:dyDescent="0.2">
      <c r="A334" s="24">
        <v>42213</v>
      </c>
      <c r="B334" s="54">
        <f t="shared" si="32"/>
        <v>2015</v>
      </c>
      <c r="C334" s="56"/>
      <c r="D334" s="17">
        <v>51.66</v>
      </c>
      <c r="E334" s="32">
        <v>29.2</v>
      </c>
      <c r="F334" s="34">
        <f t="shared" si="35"/>
        <v>3113.11</v>
      </c>
      <c r="G334" s="34"/>
      <c r="H334" s="34">
        <v>118</v>
      </c>
      <c r="I334" s="6">
        <v>140000</v>
      </c>
      <c r="J334" s="6">
        <v>138</v>
      </c>
      <c r="K334" s="7" t="s">
        <v>96</v>
      </c>
      <c r="L334" s="96">
        <v>57.57</v>
      </c>
      <c r="M334" s="80">
        <f t="shared" si="36"/>
        <v>2216.4450000000002</v>
      </c>
      <c r="N334" s="145"/>
      <c r="O334" s="3">
        <v>43</v>
      </c>
      <c r="S334" s="98">
        <v>42</v>
      </c>
      <c r="T334" s="83" t="s">
        <v>66</v>
      </c>
      <c r="U334" s="120">
        <v>226.49049000000002</v>
      </c>
      <c r="V334" s="120">
        <f t="shared" si="34"/>
        <v>7.9951142969999998</v>
      </c>
      <c r="W334" s="120">
        <v>216.05647000000002</v>
      </c>
      <c r="X334" s="120">
        <v>225</v>
      </c>
      <c r="Z334" s="128">
        <v>57.33321999999999</v>
      </c>
      <c r="AA334" s="91">
        <v>47.495019999999997</v>
      </c>
      <c r="AB334" s="91">
        <v>58.67</v>
      </c>
      <c r="AC334" s="91">
        <v>58.67</v>
      </c>
      <c r="AD334" s="91">
        <f t="shared" si="33"/>
        <v>2264.6621899999996</v>
      </c>
      <c r="AF334" s="55">
        <v>53.47</v>
      </c>
      <c r="AG334" s="138">
        <f t="shared" si="37"/>
        <v>2058.5949999999998</v>
      </c>
      <c r="AH334" s="78">
        <v>40.60098</v>
      </c>
      <c r="AI334" s="27">
        <v>40.60098</v>
      </c>
      <c r="AJ334" s="82">
        <v>45</v>
      </c>
      <c r="AK334" s="79">
        <v>70</v>
      </c>
      <c r="AL334" s="27" t="s">
        <v>44</v>
      </c>
      <c r="AM334" s="14">
        <v>43.010833382338703</v>
      </c>
      <c r="AN334" s="14">
        <v>42.098468307951698</v>
      </c>
      <c r="AO334" s="14">
        <v>77.782501406243895</v>
      </c>
      <c r="AP334" s="14">
        <v>46.333545182846201</v>
      </c>
      <c r="AQ334" s="107">
        <v>26.998691232111224</v>
      </c>
      <c r="AR334" s="115">
        <f t="shared" si="38"/>
        <v>151.11473782120132</v>
      </c>
      <c r="AW334" s="50">
        <v>1888</v>
      </c>
    </row>
    <row r="335" spans="1:49" ht="10.15" customHeight="1" x14ac:dyDescent="0.2">
      <c r="A335" s="24">
        <v>42214</v>
      </c>
      <c r="B335" s="54">
        <f t="shared" si="32"/>
        <v>2015</v>
      </c>
      <c r="C335" s="56"/>
      <c r="D335" s="17">
        <v>51.66</v>
      </c>
      <c r="E335" s="32">
        <v>29.2</v>
      </c>
      <c r="F335" s="34">
        <f t="shared" si="35"/>
        <v>3113.11</v>
      </c>
      <c r="G335" s="34"/>
      <c r="H335" s="34">
        <v>118</v>
      </c>
      <c r="I335" s="6">
        <v>140000</v>
      </c>
      <c r="J335" s="6">
        <v>138</v>
      </c>
      <c r="K335" s="7" t="s">
        <v>96</v>
      </c>
      <c r="L335" s="96">
        <v>57.57</v>
      </c>
      <c r="M335" s="80">
        <f t="shared" si="36"/>
        <v>2216.4450000000002</v>
      </c>
      <c r="N335" s="145"/>
      <c r="O335" s="3">
        <v>41</v>
      </c>
      <c r="S335" s="26">
        <v>60</v>
      </c>
      <c r="T335" s="83" t="s">
        <v>66</v>
      </c>
      <c r="U335" s="120">
        <v>225.53241</v>
      </c>
      <c r="V335" s="120">
        <f t="shared" si="34"/>
        <v>7.9612940729999995</v>
      </c>
      <c r="W335" s="120">
        <v>214.89483999999996</v>
      </c>
      <c r="X335" s="120">
        <v>225</v>
      </c>
      <c r="Z335" s="128">
        <v>57.758200000000002</v>
      </c>
      <c r="AA335" s="91">
        <v>46.848230000000001</v>
      </c>
      <c r="AB335" s="91">
        <v>58.67</v>
      </c>
      <c r="AC335" s="91">
        <v>58.67</v>
      </c>
      <c r="AD335" s="91">
        <f t="shared" si="33"/>
        <v>2281.4488999999999</v>
      </c>
      <c r="AF335" s="55">
        <v>53.47</v>
      </c>
      <c r="AG335" s="138">
        <f t="shared" si="37"/>
        <v>2058.5949999999998</v>
      </c>
      <c r="AH335" s="78">
        <v>42.629690000000004</v>
      </c>
      <c r="AI335" s="27">
        <v>42.629690000000004</v>
      </c>
      <c r="AJ335" s="79">
        <v>70</v>
      </c>
      <c r="AK335" s="79">
        <v>70</v>
      </c>
      <c r="AM335" s="14">
        <v>43.766132820481694</v>
      </c>
      <c r="AN335" s="14">
        <v>44.258257133841397</v>
      </c>
      <c r="AO335" s="14">
        <v>77.670715845907992</v>
      </c>
      <c r="AP335" s="14">
        <v>45.0378778730378</v>
      </c>
      <c r="AQ335" s="107">
        <v>24.18495180768527</v>
      </c>
      <c r="AR335" s="115">
        <f t="shared" si="38"/>
        <v>146.89354552663107</v>
      </c>
      <c r="AW335" s="50">
        <v>1888</v>
      </c>
    </row>
    <row r="336" spans="1:49" ht="10.15" customHeight="1" x14ac:dyDescent="0.2">
      <c r="A336" s="24">
        <v>42215</v>
      </c>
      <c r="B336" s="54">
        <f t="shared" si="32"/>
        <v>2015</v>
      </c>
      <c r="C336" s="56"/>
      <c r="D336" s="17">
        <v>51.66</v>
      </c>
      <c r="E336" s="32">
        <v>29.2</v>
      </c>
      <c r="F336" s="34">
        <f t="shared" si="35"/>
        <v>3113.11</v>
      </c>
      <c r="G336" s="34"/>
      <c r="H336" s="34">
        <v>119</v>
      </c>
      <c r="I336" s="6">
        <v>140000</v>
      </c>
      <c r="J336" s="6">
        <v>138</v>
      </c>
      <c r="K336" s="7" t="s">
        <v>96</v>
      </c>
      <c r="L336" s="96">
        <v>57.57</v>
      </c>
      <c r="M336" s="80">
        <f t="shared" si="36"/>
        <v>2216.4450000000002</v>
      </c>
      <c r="N336" s="145"/>
      <c r="O336" s="3">
        <v>43</v>
      </c>
      <c r="S336" s="26">
        <v>60</v>
      </c>
      <c r="T336" s="83" t="s">
        <v>66</v>
      </c>
      <c r="U336" s="120">
        <v>226.57150999999996</v>
      </c>
      <c r="V336" s="120">
        <f t="shared" si="34"/>
        <v>7.9979743029999986</v>
      </c>
      <c r="W336" s="120">
        <v>218.15444000000002</v>
      </c>
      <c r="X336" s="120">
        <v>225</v>
      </c>
      <c r="Z336" s="128">
        <v>56.744630000000015</v>
      </c>
      <c r="AA336" s="91">
        <v>44.056130000000003</v>
      </c>
      <c r="AB336" s="91">
        <v>58.67</v>
      </c>
      <c r="AC336" s="91">
        <v>58.67</v>
      </c>
      <c r="AD336" s="91">
        <f t="shared" si="33"/>
        <v>2241.4128850000006</v>
      </c>
      <c r="AF336" s="55">
        <v>53.47</v>
      </c>
      <c r="AG336" s="138">
        <f t="shared" si="37"/>
        <v>2058.5949999999998</v>
      </c>
      <c r="AH336" s="78">
        <v>42.801269999999995</v>
      </c>
      <c r="AI336" s="27">
        <v>42.801269999999995</v>
      </c>
      <c r="AJ336" s="79">
        <v>70</v>
      </c>
      <c r="AK336" s="79">
        <v>70</v>
      </c>
      <c r="AM336" s="14">
        <v>47.151889823579701</v>
      </c>
      <c r="AN336" s="14">
        <v>46.029676710093504</v>
      </c>
      <c r="AO336" s="14">
        <v>77.482132755946708</v>
      </c>
      <c r="AP336" s="14">
        <v>43.150508409517201</v>
      </c>
      <c r="AQ336" s="107">
        <v>22.905928434440959</v>
      </c>
      <c r="AR336" s="115">
        <f t="shared" si="38"/>
        <v>143.53856959990486</v>
      </c>
      <c r="AW336" s="50">
        <v>1888</v>
      </c>
    </row>
    <row r="337" spans="1:49" ht="10.15" customHeight="1" x14ac:dyDescent="0.2">
      <c r="A337" s="24">
        <v>42216</v>
      </c>
      <c r="B337" s="54">
        <f t="shared" si="32"/>
        <v>2015</v>
      </c>
      <c r="C337" s="56">
        <v>42217</v>
      </c>
      <c r="D337" s="17">
        <v>51.66</v>
      </c>
      <c r="E337" s="32">
        <v>29.2</v>
      </c>
      <c r="F337" s="34">
        <f t="shared" si="35"/>
        <v>3113.11</v>
      </c>
      <c r="G337" s="34"/>
      <c r="H337" s="34">
        <v>119</v>
      </c>
      <c r="I337" s="6">
        <v>140000</v>
      </c>
      <c r="J337" s="6">
        <v>138</v>
      </c>
      <c r="K337" s="7" t="s">
        <v>96</v>
      </c>
      <c r="L337" s="96">
        <v>57.57</v>
      </c>
      <c r="M337" s="80">
        <f t="shared" si="36"/>
        <v>2216.4450000000002</v>
      </c>
      <c r="N337" s="145"/>
      <c r="O337" s="3">
        <v>44</v>
      </c>
      <c r="S337" s="26">
        <v>60</v>
      </c>
      <c r="T337" s="83" t="s">
        <v>66</v>
      </c>
      <c r="U337" s="120">
        <v>228.4845599999999</v>
      </c>
      <c r="V337" s="120">
        <f t="shared" si="34"/>
        <v>8.0655049679999955</v>
      </c>
      <c r="W337" s="120">
        <v>217.63288</v>
      </c>
      <c r="X337" s="120">
        <v>225</v>
      </c>
      <c r="Z337" s="128">
        <v>57.209150000000001</v>
      </c>
      <c r="AA337" s="91">
        <v>42.513509999999997</v>
      </c>
      <c r="AB337" s="91">
        <v>58.67</v>
      </c>
      <c r="AC337" s="91">
        <v>58.67</v>
      </c>
      <c r="AD337" s="91">
        <f t="shared" si="33"/>
        <v>2259.7614250000001</v>
      </c>
      <c r="AF337" s="55">
        <v>53.47</v>
      </c>
      <c r="AG337" s="138">
        <f t="shared" si="37"/>
        <v>2058.5949999999998</v>
      </c>
      <c r="AH337" s="78">
        <v>47.092649999999999</v>
      </c>
      <c r="AI337" s="27">
        <v>47.092649999999999</v>
      </c>
      <c r="AJ337" s="79">
        <v>70</v>
      </c>
      <c r="AK337" s="79">
        <v>70</v>
      </c>
      <c r="AM337" s="14">
        <v>52.442706994621304</v>
      </c>
      <c r="AN337" s="14">
        <v>51.619590765765096</v>
      </c>
      <c r="AO337" s="14">
        <v>75.271748278669889</v>
      </c>
      <c r="AP337" s="14">
        <v>41.890826676308698</v>
      </c>
      <c r="AQ337" s="107">
        <v>17.685369878193921</v>
      </c>
      <c r="AR337" s="115">
        <f t="shared" si="38"/>
        <v>134.84794483317251</v>
      </c>
      <c r="AW337" s="50">
        <v>1888</v>
      </c>
    </row>
    <row r="338" spans="1:49" ht="10.15" customHeight="1" x14ac:dyDescent="0.2">
      <c r="A338" s="24">
        <v>42217</v>
      </c>
      <c r="B338" s="54">
        <f t="shared" si="32"/>
        <v>2015</v>
      </c>
      <c r="C338" s="56"/>
      <c r="D338" s="17">
        <v>51.66</v>
      </c>
      <c r="E338" s="32">
        <v>29.2</v>
      </c>
      <c r="F338" s="34">
        <f t="shared" si="35"/>
        <v>3113.11</v>
      </c>
      <c r="G338" s="34"/>
      <c r="H338" s="34">
        <v>116</v>
      </c>
      <c r="I338" s="6">
        <v>140000</v>
      </c>
      <c r="J338" s="6">
        <v>138</v>
      </c>
      <c r="K338" s="7" t="s">
        <v>96</v>
      </c>
      <c r="L338" s="96">
        <v>57.57</v>
      </c>
      <c r="M338" s="80">
        <f t="shared" si="36"/>
        <v>2216.4450000000002</v>
      </c>
      <c r="N338" s="145"/>
      <c r="O338" s="3">
        <v>48</v>
      </c>
      <c r="S338" s="26">
        <v>60</v>
      </c>
      <c r="T338" s="83" t="s">
        <v>66</v>
      </c>
      <c r="U338" s="120">
        <v>228.4948</v>
      </c>
      <c r="V338" s="120">
        <f t="shared" si="34"/>
        <v>8.0658664399999989</v>
      </c>
      <c r="W338" s="120">
        <v>218.0935000000002</v>
      </c>
      <c r="X338" s="120">
        <v>228</v>
      </c>
      <c r="Z338" s="128">
        <v>57.486960000000018</v>
      </c>
      <c r="AA338" s="91">
        <v>44.237639999999999</v>
      </c>
      <c r="AB338" s="91">
        <v>58.493000000000002</v>
      </c>
      <c r="AC338" s="91">
        <v>58.493000000000002</v>
      </c>
      <c r="AD338" s="91">
        <f t="shared" si="33"/>
        <v>2270.7349200000008</v>
      </c>
      <c r="AF338" s="55">
        <v>53.47</v>
      </c>
      <c r="AG338" s="138">
        <f t="shared" si="37"/>
        <v>2058.5949999999998</v>
      </c>
      <c r="AH338" s="78">
        <v>46.683930000000004</v>
      </c>
      <c r="AI338" s="27">
        <v>46.683930000000004</v>
      </c>
      <c r="AJ338" s="79">
        <v>69</v>
      </c>
      <c r="AK338" s="79">
        <v>69</v>
      </c>
      <c r="AM338" s="14">
        <v>54.7237362693715</v>
      </c>
      <c r="AN338" s="14">
        <v>53.427845277209599</v>
      </c>
      <c r="AO338" s="14">
        <v>76.421488045223199</v>
      </c>
      <c r="AP338" s="14">
        <v>43.338597468065799</v>
      </c>
      <c r="AQ338" s="107">
        <v>16.297784918909979</v>
      </c>
      <c r="AR338" s="115">
        <f t="shared" si="38"/>
        <v>136.05787043219897</v>
      </c>
      <c r="AW338" s="50">
        <v>1888</v>
      </c>
    </row>
    <row r="339" spans="1:49" ht="10.15" customHeight="1" x14ac:dyDescent="0.2">
      <c r="A339" s="24">
        <v>42218</v>
      </c>
      <c r="B339" s="54">
        <f t="shared" si="32"/>
        <v>2015</v>
      </c>
      <c r="D339" s="17">
        <v>51.66</v>
      </c>
      <c r="E339" s="32">
        <v>29.2</v>
      </c>
      <c r="F339" s="34">
        <f t="shared" si="35"/>
        <v>3113.11</v>
      </c>
      <c r="G339" s="34"/>
      <c r="H339" s="34">
        <v>117</v>
      </c>
      <c r="I339" s="6">
        <v>140000</v>
      </c>
      <c r="J339" s="6">
        <v>138</v>
      </c>
      <c r="K339" s="7" t="s">
        <v>96</v>
      </c>
      <c r="L339" s="96">
        <v>57.57</v>
      </c>
      <c r="M339" s="80">
        <f t="shared" si="36"/>
        <v>2216.4450000000002</v>
      </c>
      <c r="N339" s="145"/>
      <c r="O339" s="3">
        <v>49</v>
      </c>
      <c r="S339" s="26">
        <v>60</v>
      </c>
      <c r="T339" s="83" t="s">
        <v>66</v>
      </c>
      <c r="U339" s="120">
        <v>227.25389999999999</v>
      </c>
      <c r="V339" s="120">
        <f t="shared" si="34"/>
        <v>8.0220626699999986</v>
      </c>
      <c r="W339" s="120">
        <v>218.71728999999993</v>
      </c>
      <c r="X339" s="120">
        <v>228</v>
      </c>
      <c r="Z339" s="128">
        <v>56.423550000000013</v>
      </c>
      <c r="AA339" s="91">
        <v>44.555639999999997</v>
      </c>
      <c r="AB339" s="91">
        <v>58.493000000000002</v>
      </c>
      <c r="AC339" s="91">
        <v>58.493000000000002</v>
      </c>
      <c r="AD339" s="91">
        <f t="shared" ref="AD339:AD370" si="39">Z339*$AD$1</f>
        <v>2228.7302250000007</v>
      </c>
      <c r="AF339" s="55">
        <v>53.47</v>
      </c>
      <c r="AG339" s="138">
        <f t="shared" si="37"/>
        <v>2058.5949999999998</v>
      </c>
      <c r="AH339" s="78">
        <v>47.911389999999997</v>
      </c>
      <c r="AI339" s="27">
        <v>47.911389999999997</v>
      </c>
      <c r="AJ339" s="79">
        <v>69</v>
      </c>
      <c r="AK339" s="79">
        <v>69</v>
      </c>
      <c r="AM339" s="14">
        <v>54.4344443518156</v>
      </c>
      <c r="AN339" s="14">
        <v>56.459672955038897</v>
      </c>
      <c r="AO339" s="14">
        <v>76.432110951391891</v>
      </c>
      <c r="AP339" s="14">
        <v>46.123960749248695</v>
      </c>
      <c r="AQ339" s="107">
        <v>18.202435243520419</v>
      </c>
      <c r="AR339" s="115">
        <f t="shared" si="38"/>
        <v>140.75850694416101</v>
      </c>
      <c r="AW339" s="50">
        <v>1888</v>
      </c>
    </row>
    <row r="340" spans="1:49" ht="10.15" customHeight="1" x14ac:dyDescent="0.2">
      <c r="A340" s="24">
        <v>42219</v>
      </c>
      <c r="B340" s="54">
        <f t="shared" si="32"/>
        <v>2015</v>
      </c>
      <c r="D340" s="17">
        <v>51.66</v>
      </c>
      <c r="E340" s="32">
        <v>29.2</v>
      </c>
      <c r="F340" s="34">
        <f t="shared" si="35"/>
        <v>3113.11</v>
      </c>
      <c r="G340" s="34"/>
      <c r="H340" s="34">
        <v>117</v>
      </c>
      <c r="I340" s="6">
        <v>140000</v>
      </c>
      <c r="J340" s="6">
        <v>138</v>
      </c>
      <c r="K340" s="7" t="s">
        <v>96</v>
      </c>
      <c r="L340" s="96">
        <v>57.57</v>
      </c>
      <c r="M340" s="80">
        <f t="shared" si="36"/>
        <v>2216.4450000000002</v>
      </c>
      <c r="N340" s="145"/>
      <c r="O340" s="3">
        <v>50</v>
      </c>
      <c r="S340" s="26">
        <v>60</v>
      </c>
      <c r="T340" s="83" t="s">
        <v>66</v>
      </c>
      <c r="U340" s="120">
        <v>221.3261</v>
      </c>
      <c r="V340" s="120">
        <f t="shared" si="34"/>
        <v>7.8128113299999997</v>
      </c>
      <c r="W340" s="120">
        <v>219.31858000000008</v>
      </c>
      <c r="X340" s="120">
        <v>228</v>
      </c>
      <c r="Z340" s="128">
        <v>56.224520000000027</v>
      </c>
      <c r="AA340" s="91">
        <v>47.08699</v>
      </c>
      <c r="AB340" s="91">
        <v>58.493000000000002</v>
      </c>
      <c r="AC340" s="91">
        <v>58.493000000000002</v>
      </c>
      <c r="AD340" s="91">
        <f t="shared" si="39"/>
        <v>2220.8685400000008</v>
      </c>
      <c r="AF340" s="55">
        <v>53.47</v>
      </c>
      <c r="AG340" s="138">
        <f t="shared" si="37"/>
        <v>2058.5949999999998</v>
      </c>
      <c r="AH340" s="78">
        <v>49.159349999999996</v>
      </c>
      <c r="AI340" s="27">
        <v>49.159349999999996</v>
      </c>
      <c r="AJ340" s="79">
        <v>69</v>
      </c>
      <c r="AK340" s="79">
        <v>69</v>
      </c>
      <c r="AM340" s="14">
        <v>53.028370648866996</v>
      </c>
      <c r="AN340" s="14">
        <v>55.831214727899699</v>
      </c>
      <c r="AO340" s="14">
        <v>74.216821127628194</v>
      </c>
      <c r="AP340" s="14">
        <v>46.194431638692897</v>
      </c>
      <c r="AQ340" s="107">
        <v>18.02212685737663</v>
      </c>
      <c r="AR340" s="115">
        <f t="shared" si="38"/>
        <v>138.43337962369773</v>
      </c>
      <c r="AW340" s="50">
        <v>1888</v>
      </c>
    </row>
    <row r="341" spans="1:49" ht="10.15" customHeight="1" x14ac:dyDescent="0.2">
      <c r="A341" s="24">
        <v>42220</v>
      </c>
      <c r="B341" s="54">
        <f t="shared" si="32"/>
        <v>2015</v>
      </c>
      <c r="D341" s="17">
        <v>51.66</v>
      </c>
      <c r="E341" s="32">
        <v>29.2</v>
      </c>
      <c r="F341" s="34">
        <f t="shared" si="35"/>
        <v>3113.11</v>
      </c>
      <c r="G341" s="34"/>
      <c r="H341" s="34">
        <v>118</v>
      </c>
      <c r="I341" s="6">
        <v>140000</v>
      </c>
      <c r="J341" s="6">
        <v>138</v>
      </c>
      <c r="K341" s="7" t="s">
        <v>96</v>
      </c>
      <c r="L341" s="96">
        <v>57.57</v>
      </c>
      <c r="M341" s="80">
        <f t="shared" si="36"/>
        <v>2216.4450000000002</v>
      </c>
      <c r="N341" s="145"/>
      <c r="O341" s="3">
        <v>51</v>
      </c>
      <c r="S341" s="26">
        <v>60</v>
      </c>
      <c r="T341" s="83" t="s">
        <v>66</v>
      </c>
      <c r="U341" s="120">
        <v>225.51939999999999</v>
      </c>
      <c r="V341" s="120">
        <f t="shared" si="34"/>
        <v>7.9608348199999988</v>
      </c>
      <c r="W341" s="120">
        <v>218.50395999999989</v>
      </c>
      <c r="X341" s="111">
        <v>225</v>
      </c>
      <c r="Y341" s="112" t="s">
        <v>68</v>
      </c>
      <c r="Z341" s="128">
        <v>56.192710000000005</v>
      </c>
      <c r="AA341" s="91">
        <v>47.063760000000002</v>
      </c>
      <c r="AB341" s="91">
        <v>58.493000000000002</v>
      </c>
      <c r="AC341" s="91">
        <v>58.493000000000002</v>
      </c>
      <c r="AD341" s="91">
        <f t="shared" si="39"/>
        <v>2219.6120450000003</v>
      </c>
      <c r="AF341" s="55">
        <v>53.47</v>
      </c>
      <c r="AG341" s="138">
        <f t="shared" si="37"/>
        <v>2058.5949999999998</v>
      </c>
      <c r="AH341" s="78">
        <v>48.306089999999998</v>
      </c>
      <c r="AI341" s="27">
        <v>48.306089999999998</v>
      </c>
      <c r="AJ341" s="79">
        <v>69</v>
      </c>
      <c r="AK341" s="79">
        <v>69</v>
      </c>
      <c r="AM341" s="14">
        <v>55.336463272890406</v>
      </c>
      <c r="AN341" s="14">
        <v>59.177636440750099</v>
      </c>
      <c r="AO341" s="14">
        <v>73.703024911069505</v>
      </c>
      <c r="AP341" s="14">
        <v>42.468419844250299</v>
      </c>
      <c r="AQ341" s="107">
        <v>18.110657444957482</v>
      </c>
      <c r="AR341" s="115">
        <f t="shared" si="38"/>
        <v>134.28210220027728</v>
      </c>
      <c r="AW341" s="50">
        <v>1888</v>
      </c>
    </row>
    <row r="342" spans="1:49" ht="10.15" customHeight="1" x14ac:dyDescent="0.2">
      <c r="A342" s="24">
        <v>42221</v>
      </c>
      <c r="B342" s="54">
        <f t="shared" si="32"/>
        <v>2015</v>
      </c>
      <c r="D342" s="17">
        <v>51.66</v>
      </c>
      <c r="E342" s="32">
        <v>29.2</v>
      </c>
      <c r="F342" s="34">
        <f t="shared" si="35"/>
        <v>3113.11</v>
      </c>
      <c r="G342" s="34"/>
      <c r="H342" s="34">
        <v>119</v>
      </c>
      <c r="I342" s="6">
        <v>140000</v>
      </c>
      <c r="J342" s="6">
        <v>138</v>
      </c>
      <c r="K342" s="7" t="s">
        <v>96</v>
      </c>
      <c r="L342" s="96">
        <v>57.57</v>
      </c>
      <c r="M342" s="80">
        <f t="shared" si="36"/>
        <v>2216.4450000000002</v>
      </c>
      <c r="N342" s="145"/>
      <c r="O342" s="3">
        <v>49</v>
      </c>
      <c r="S342" s="26">
        <v>60</v>
      </c>
      <c r="T342" s="83" t="s">
        <v>66</v>
      </c>
      <c r="U342" s="120">
        <v>225.1557</v>
      </c>
      <c r="V342" s="120">
        <f t="shared" si="34"/>
        <v>7.9479962099999995</v>
      </c>
      <c r="W342" s="120">
        <v>217.01905999999988</v>
      </c>
      <c r="X342" s="111">
        <v>225</v>
      </c>
      <c r="Y342" s="112" t="s">
        <v>68</v>
      </c>
      <c r="Z342" s="128">
        <v>56.664749999999998</v>
      </c>
      <c r="AA342" s="91">
        <v>45.472090000000001</v>
      </c>
      <c r="AB342" s="91">
        <v>58.493000000000002</v>
      </c>
      <c r="AC342" s="91">
        <v>58.493000000000002</v>
      </c>
      <c r="AD342" s="91">
        <f t="shared" si="39"/>
        <v>2238.2576249999997</v>
      </c>
      <c r="AF342" s="55">
        <v>53.47</v>
      </c>
      <c r="AG342" s="138">
        <f t="shared" si="37"/>
        <v>2058.5949999999998</v>
      </c>
      <c r="AH342" s="78">
        <v>48.313050000000004</v>
      </c>
      <c r="AI342" s="27">
        <v>48.313050000000004</v>
      </c>
      <c r="AJ342" s="79">
        <v>69</v>
      </c>
      <c r="AK342" s="79">
        <v>69</v>
      </c>
      <c r="AM342" s="14">
        <v>52.631174984197102</v>
      </c>
      <c r="AN342" s="14">
        <v>57.156705969236697</v>
      </c>
      <c r="AO342" s="14">
        <v>75.882629808925302</v>
      </c>
      <c r="AP342" s="14">
        <v>43.039566596079801</v>
      </c>
      <c r="AQ342" s="107">
        <v>14.784646865787028</v>
      </c>
      <c r="AR342" s="115">
        <f t="shared" si="38"/>
        <v>133.70684327079215</v>
      </c>
      <c r="AW342" s="50">
        <v>1888</v>
      </c>
    </row>
    <row r="343" spans="1:49" ht="10.15" customHeight="1" x14ac:dyDescent="0.2">
      <c r="A343" s="24">
        <v>42222</v>
      </c>
      <c r="B343" s="54">
        <f t="shared" si="32"/>
        <v>2015</v>
      </c>
      <c r="D343" s="17">
        <v>51.66</v>
      </c>
      <c r="E343" s="32">
        <v>29.2</v>
      </c>
      <c r="F343" s="34">
        <f t="shared" si="35"/>
        <v>3113.11</v>
      </c>
      <c r="G343" s="34"/>
      <c r="H343" s="34">
        <v>120</v>
      </c>
      <c r="I343" s="6">
        <v>140000</v>
      </c>
      <c r="J343" s="6">
        <v>138</v>
      </c>
      <c r="K343" s="7" t="s">
        <v>96</v>
      </c>
      <c r="L343" s="96">
        <v>57.57</v>
      </c>
      <c r="M343" s="80">
        <f t="shared" si="36"/>
        <v>2216.4450000000002</v>
      </c>
      <c r="N343" s="145"/>
      <c r="O343" s="3">
        <v>50</v>
      </c>
      <c r="S343" s="26">
        <v>60</v>
      </c>
      <c r="T343" s="83" t="s">
        <v>66</v>
      </c>
      <c r="U343" s="120">
        <v>226.80609999999999</v>
      </c>
      <c r="V343" s="120">
        <f t="shared" si="34"/>
        <v>8.0062553299999983</v>
      </c>
      <c r="W343" s="120">
        <v>216.56058999999985</v>
      </c>
      <c r="X343" s="111">
        <v>225</v>
      </c>
      <c r="Y343" s="112" t="s">
        <v>68</v>
      </c>
      <c r="Z343" s="128">
        <v>56.931720000000006</v>
      </c>
      <c r="AA343" s="91">
        <v>46.095300000000002</v>
      </c>
      <c r="AB343" s="91">
        <v>58.493000000000002</v>
      </c>
      <c r="AC343" s="91">
        <v>58.493000000000002</v>
      </c>
      <c r="AD343" s="91">
        <f t="shared" si="39"/>
        <v>2248.80294</v>
      </c>
      <c r="AF343" s="55">
        <v>53.47</v>
      </c>
      <c r="AG343" s="138">
        <f t="shared" si="37"/>
        <v>2058.5949999999998</v>
      </c>
      <c r="AH343" s="78">
        <v>48.732309999999998</v>
      </c>
      <c r="AI343" s="27">
        <v>48.732309999999998</v>
      </c>
      <c r="AJ343" s="79">
        <v>69</v>
      </c>
      <c r="AK343" s="79">
        <v>69</v>
      </c>
      <c r="AM343" s="14">
        <v>52.174932441058104</v>
      </c>
      <c r="AN343" s="14">
        <v>56.058281509213998</v>
      </c>
      <c r="AO343" s="14">
        <v>74.871723593059698</v>
      </c>
      <c r="AP343" s="14">
        <v>43.683602300332105</v>
      </c>
      <c r="AQ343" s="107">
        <v>18.158454859565701</v>
      </c>
      <c r="AR343" s="115">
        <f t="shared" si="38"/>
        <v>136.71378075295749</v>
      </c>
      <c r="AW343" s="50">
        <v>1888</v>
      </c>
    </row>
    <row r="344" spans="1:49" ht="10.15" customHeight="1" x14ac:dyDescent="0.2">
      <c r="A344" s="24">
        <v>42223</v>
      </c>
      <c r="B344" s="54">
        <f t="shared" si="32"/>
        <v>2015</v>
      </c>
      <c r="D344" s="17">
        <v>51.66</v>
      </c>
      <c r="E344" s="32">
        <v>29.2</v>
      </c>
      <c r="F344" s="34">
        <f t="shared" si="35"/>
        <v>3113.11</v>
      </c>
      <c r="G344" s="34"/>
      <c r="H344" s="34">
        <v>121</v>
      </c>
      <c r="I344" s="6">
        <v>140000</v>
      </c>
      <c r="J344" s="6">
        <v>138</v>
      </c>
      <c r="K344" s="7" t="s">
        <v>96</v>
      </c>
      <c r="L344" s="96">
        <v>57.57</v>
      </c>
      <c r="M344" s="80">
        <f t="shared" si="36"/>
        <v>2216.4450000000002</v>
      </c>
      <c r="N344" s="145"/>
      <c r="O344" s="3">
        <v>50</v>
      </c>
      <c r="S344" s="26">
        <v>60</v>
      </c>
      <c r="T344" s="83" t="s">
        <v>66</v>
      </c>
      <c r="U344" s="120">
        <v>227.06790000000001</v>
      </c>
      <c r="V344" s="120">
        <f t="shared" si="34"/>
        <v>8.0154968699999998</v>
      </c>
      <c r="W344" s="120">
        <v>216.19571000000002</v>
      </c>
      <c r="X344" s="111">
        <v>225</v>
      </c>
      <c r="Y344" s="112" t="s">
        <v>68</v>
      </c>
      <c r="Z344" s="128">
        <v>57.420460000000013</v>
      </c>
      <c r="AA344" s="91">
        <v>45.98892</v>
      </c>
      <c r="AB344" s="91">
        <v>58.493000000000002</v>
      </c>
      <c r="AC344" s="91">
        <v>58.493000000000002</v>
      </c>
      <c r="AD344" s="91">
        <f t="shared" si="39"/>
        <v>2268.1081700000004</v>
      </c>
      <c r="AF344" s="55">
        <v>53.47</v>
      </c>
      <c r="AG344" s="138">
        <f t="shared" si="37"/>
        <v>2058.5949999999998</v>
      </c>
      <c r="AH344" s="78">
        <v>46.8825</v>
      </c>
      <c r="AI344" s="27">
        <v>46.8825</v>
      </c>
      <c r="AJ344" s="79">
        <v>69</v>
      </c>
      <c r="AK344" s="79">
        <v>69</v>
      </c>
      <c r="AM344" s="14">
        <v>52.908970431684502</v>
      </c>
      <c r="AN344" s="14">
        <v>56.325333380920497</v>
      </c>
      <c r="AO344" s="14">
        <v>76.313397172498895</v>
      </c>
      <c r="AP344" s="14">
        <v>43.467776291880597</v>
      </c>
      <c r="AQ344" s="107">
        <v>18.79845501726366</v>
      </c>
      <c r="AR344" s="115">
        <f t="shared" si="38"/>
        <v>138.57962848164314</v>
      </c>
      <c r="AW344" s="50">
        <v>1888</v>
      </c>
    </row>
    <row r="345" spans="1:49" ht="10.15" customHeight="1" x14ac:dyDescent="0.2">
      <c r="A345" s="24">
        <v>42224</v>
      </c>
      <c r="B345" s="54">
        <f t="shared" si="32"/>
        <v>2015</v>
      </c>
      <c r="D345" s="17">
        <v>51.66</v>
      </c>
      <c r="E345" s="32">
        <v>29.2</v>
      </c>
      <c r="F345" s="34">
        <f t="shared" si="35"/>
        <v>3113.11</v>
      </c>
      <c r="G345" s="34"/>
      <c r="H345" s="34">
        <v>124</v>
      </c>
      <c r="I345" s="6">
        <v>140000</v>
      </c>
      <c r="J345" s="6">
        <v>138</v>
      </c>
      <c r="K345" s="7" t="s">
        <v>96</v>
      </c>
      <c r="L345" s="96">
        <v>57.57</v>
      </c>
      <c r="M345" s="80">
        <f t="shared" si="36"/>
        <v>2216.4450000000002</v>
      </c>
      <c r="N345" s="145"/>
      <c r="O345" s="3">
        <v>48</v>
      </c>
      <c r="S345" s="26">
        <v>60</v>
      </c>
      <c r="U345" s="120">
        <v>229.68620000000001</v>
      </c>
      <c r="V345" s="120">
        <f t="shared" si="34"/>
        <v>8.1079228600000004</v>
      </c>
      <c r="W345" s="120">
        <v>218.85924999999983</v>
      </c>
      <c r="X345" s="111">
        <v>225</v>
      </c>
      <c r="Y345" s="112" t="s">
        <v>68</v>
      </c>
      <c r="Z345" s="128">
        <v>57.294242671000013</v>
      </c>
      <c r="AA345" s="91">
        <v>47.636600000000001</v>
      </c>
      <c r="AB345" s="91">
        <v>58.493000000000002</v>
      </c>
      <c r="AC345" s="91">
        <v>58.493000000000002</v>
      </c>
      <c r="AD345" s="91">
        <f t="shared" si="39"/>
        <v>2263.1225855045004</v>
      </c>
      <c r="AF345" s="55">
        <v>53.47</v>
      </c>
      <c r="AG345" s="138">
        <f t="shared" si="37"/>
        <v>2058.5949999999998</v>
      </c>
      <c r="AH345" s="78">
        <v>42.921109999999999</v>
      </c>
      <c r="AI345" s="27">
        <v>42.921109999999999</v>
      </c>
      <c r="AJ345" s="79">
        <v>69</v>
      </c>
      <c r="AK345" s="79">
        <v>69</v>
      </c>
      <c r="AM345" s="14">
        <v>52.543247195241605</v>
      </c>
      <c r="AN345" s="14">
        <v>56.356746829935503</v>
      </c>
      <c r="AO345" s="14">
        <v>74.794673194040499</v>
      </c>
      <c r="AP345" s="14">
        <v>41.735945879584399</v>
      </c>
      <c r="AQ345" s="107">
        <v>22.151191861005689</v>
      </c>
      <c r="AR345" s="115">
        <f t="shared" si="38"/>
        <v>138.68181093463059</v>
      </c>
      <c r="AW345" s="50">
        <v>1888</v>
      </c>
    </row>
    <row r="346" spans="1:49" ht="10.15" customHeight="1" x14ac:dyDescent="0.2">
      <c r="A346" s="24">
        <v>42225</v>
      </c>
      <c r="B346" s="54">
        <f t="shared" si="32"/>
        <v>2015</v>
      </c>
      <c r="D346" s="17">
        <v>51.66</v>
      </c>
      <c r="E346" s="32">
        <v>29.2</v>
      </c>
      <c r="F346" s="34">
        <f t="shared" si="35"/>
        <v>3113.11</v>
      </c>
      <c r="G346" s="34"/>
      <c r="H346" s="34">
        <v>124</v>
      </c>
      <c r="I346" s="6">
        <v>140000</v>
      </c>
      <c r="J346" s="6">
        <v>138</v>
      </c>
      <c r="K346" s="7" t="s">
        <v>96</v>
      </c>
      <c r="L346" s="96">
        <v>57.57</v>
      </c>
      <c r="M346" s="80">
        <f t="shared" si="36"/>
        <v>2216.4450000000002</v>
      </c>
      <c r="N346" s="145"/>
      <c r="O346" s="3">
        <v>45</v>
      </c>
      <c r="S346" s="26">
        <v>60</v>
      </c>
      <c r="U346" s="120">
        <v>229.65880000000001</v>
      </c>
      <c r="V346" s="120">
        <f t="shared" si="34"/>
        <v>8.1069556400000007</v>
      </c>
      <c r="W346" s="120">
        <v>219.31265000000005</v>
      </c>
      <c r="X346" s="120">
        <v>228</v>
      </c>
      <c r="Z346" s="128">
        <v>56.335250000000002</v>
      </c>
      <c r="AA346" s="91">
        <v>48.402439999999999</v>
      </c>
      <c r="AB346" s="91">
        <v>58.493000000000002</v>
      </c>
      <c r="AC346" s="91">
        <v>58.493000000000002</v>
      </c>
      <c r="AD346" s="91">
        <f t="shared" si="39"/>
        <v>2225.2423750000003</v>
      </c>
      <c r="AF346" s="55">
        <v>53.47</v>
      </c>
      <c r="AG346" s="138">
        <f t="shared" si="37"/>
        <v>2058.5949999999998</v>
      </c>
      <c r="AH346" s="78">
        <v>42.567389999999996</v>
      </c>
      <c r="AI346" s="27">
        <v>42.567389999999996</v>
      </c>
      <c r="AJ346" s="79">
        <v>69</v>
      </c>
      <c r="AK346" s="79">
        <v>69</v>
      </c>
      <c r="AM346" s="14">
        <v>52.932199568733097</v>
      </c>
      <c r="AN346" s="14">
        <v>55.251073739116102</v>
      </c>
      <c r="AO346" s="14">
        <v>74.111826940685802</v>
      </c>
      <c r="AP346" s="14">
        <v>40.859239970697097</v>
      </c>
      <c r="AQ346" s="107">
        <v>22.865654765797778</v>
      </c>
      <c r="AR346" s="115">
        <f t="shared" si="38"/>
        <v>137.83672167718069</v>
      </c>
      <c r="AW346" s="50">
        <v>1888</v>
      </c>
    </row>
    <row r="347" spans="1:49" ht="10.15" customHeight="1" x14ac:dyDescent="0.2">
      <c r="A347" s="24">
        <v>42226</v>
      </c>
      <c r="B347" s="54">
        <f t="shared" si="32"/>
        <v>2015</v>
      </c>
      <c r="D347" s="17">
        <v>51.66</v>
      </c>
      <c r="E347" s="32">
        <v>29.2</v>
      </c>
      <c r="F347" s="34">
        <f t="shared" si="35"/>
        <v>3113.11</v>
      </c>
      <c r="G347" s="34"/>
      <c r="H347" s="34">
        <v>120</v>
      </c>
      <c r="I347" s="6">
        <v>140000</v>
      </c>
      <c r="J347" s="55">
        <v>124</v>
      </c>
      <c r="K347" s="7" t="s">
        <v>78</v>
      </c>
      <c r="L347" s="96">
        <v>57.57</v>
      </c>
      <c r="M347" s="80">
        <f t="shared" si="36"/>
        <v>2216.4450000000002</v>
      </c>
      <c r="N347" s="145"/>
      <c r="O347" s="3">
        <v>43</v>
      </c>
      <c r="S347" s="26">
        <v>60</v>
      </c>
      <c r="T347" s="7" t="s">
        <v>78</v>
      </c>
      <c r="U347" s="120">
        <v>225.61959999999999</v>
      </c>
      <c r="V347" s="120">
        <f t="shared" si="34"/>
        <v>7.964371879999999</v>
      </c>
      <c r="W347" s="120">
        <v>221.53987999999995</v>
      </c>
      <c r="X347" s="120">
        <v>228</v>
      </c>
      <c r="Z347" s="128">
        <v>55.747550000000011</v>
      </c>
      <c r="AA347" s="91">
        <v>47.128770000000003</v>
      </c>
      <c r="AB347" s="91">
        <v>58.493000000000002</v>
      </c>
      <c r="AC347" s="91">
        <v>58.493000000000002</v>
      </c>
      <c r="AD347" s="91">
        <f t="shared" si="39"/>
        <v>2202.0282250000005</v>
      </c>
      <c r="AF347" s="55">
        <v>53.47</v>
      </c>
      <c r="AG347" s="138">
        <f t="shared" si="37"/>
        <v>2058.5949999999998</v>
      </c>
      <c r="AH347" s="78">
        <v>41.967760000000006</v>
      </c>
      <c r="AI347" s="27">
        <v>41.967760000000006</v>
      </c>
      <c r="AJ347" s="79">
        <v>69</v>
      </c>
      <c r="AK347" s="79">
        <v>69</v>
      </c>
      <c r="AM347" s="14">
        <v>52.593054047794197</v>
      </c>
      <c r="AN347" s="14">
        <v>55.191551634203499</v>
      </c>
      <c r="AO347" s="14">
        <v>75.694885311357609</v>
      </c>
      <c r="AP347" s="14">
        <v>40.409930303599403</v>
      </c>
      <c r="AQ347" s="107">
        <v>21.89069314223163</v>
      </c>
      <c r="AR347" s="115">
        <f t="shared" si="38"/>
        <v>137.99550875718865</v>
      </c>
      <c r="AW347" s="50">
        <v>1888</v>
      </c>
    </row>
    <row r="348" spans="1:49" ht="10.15" customHeight="1" x14ac:dyDescent="0.2">
      <c r="A348" s="24">
        <v>42227</v>
      </c>
      <c r="B348" s="54">
        <f t="shared" si="32"/>
        <v>2015</v>
      </c>
      <c r="D348" s="17">
        <v>51.66</v>
      </c>
      <c r="E348" s="32">
        <v>29.2</v>
      </c>
      <c r="F348" s="34">
        <f t="shared" si="35"/>
        <v>3113.11</v>
      </c>
      <c r="G348" s="34"/>
      <c r="H348" s="34">
        <v>119</v>
      </c>
      <c r="I348" s="6">
        <v>140000</v>
      </c>
      <c r="J348" s="55">
        <v>124</v>
      </c>
      <c r="K348" s="7" t="s">
        <v>78</v>
      </c>
      <c r="L348" s="96">
        <v>57.57</v>
      </c>
      <c r="M348" s="80">
        <f t="shared" si="36"/>
        <v>2216.4450000000002</v>
      </c>
      <c r="N348" s="145"/>
      <c r="O348" s="3">
        <v>43</v>
      </c>
      <c r="S348" s="26">
        <v>60</v>
      </c>
      <c r="T348" s="7" t="s">
        <v>78</v>
      </c>
      <c r="U348" s="120">
        <v>221.4657</v>
      </c>
      <c r="V348" s="120">
        <f t="shared" si="34"/>
        <v>7.81773921</v>
      </c>
      <c r="W348" s="120">
        <v>213.86779999999987</v>
      </c>
      <c r="X348" s="120">
        <v>228</v>
      </c>
      <c r="Z348" s="128">
        <v>56.246530000000021</v>
      </c>
      <c r="AA348" s="91">
        <v>48.196080000000002</v>
      </c>
      <c r="AB348" s="91">
        <v>58.493000000000002</v>
      </c>
      <c r="AC348" s="91">
        <v>58.493000000000002</v>
      </c>
      <c r="AD348" s="91">
        <f t="shared" si="39"/>
        <v>2221.737935000001</v>
      </c>
      <c r="AF348" s="55">
        <v>53.47</v>
      </c>
      <c r="AG348" s="138">
        <f t="shared" si="37"/>
        <v>2058.5949999999998</v>
      </c>
      <c r="AH348" s="78">
        <v>42.403790000000001</v>
      </c>
      <c r="AI348" s="27">
        <v>42.403790000000001</v>
      </c>
      <c r="AJ348" s="79">
        <v>69</v>
      </c>
      <c r="AK348" s="79">
        <v>69</v>
      </c>
      <c r="AM348" s="14">
        <v>51.461874802886499</v>
      </c>
      <c r="AN348" s="14">
        <v>54.464284331205299</v>
      </c>
      <c r="AO348" s="14">
        <v>77.357245690046895</v>
      </c>
      <c r="AP348" s="14">
        <v>43.300941521638002</v>
      </c>
      <c r="AQ348" s="107">
        <v>17.279241020723042</v>
      </c>
      <c r="AR348" s="115">
        <f t="shared" si="38"/>
        <v>137.93742823240794</v>
      </c>
      <c r="AW348" s="50">
        <v>1888</v>
      </c>
    </row>
    <row r="349" spans="1:49" ht="10.15" customHeight="1" x14ac:dyDescent="0.2">
      <c r="A349" s="24">
        <v>42228</v>
      </c>
      <c r="B349" s="54">
        <f t="shared" si="32"/>
        <v>2015</v>
      </c>
      <c r="D349" s="17">
        <v>51.66</v>
      </c>
      <c r="E349" s="32">
        <v>29.2</v>
      </c>
      <c r="F349" s="34">
        <f t="shared" si="35"/>
        <v>3113.11</v>
      </c>
      <c r="G349" s="34"/>
      <c r="H349" s="34">
        <v>115</v>
      </c>
      <c r="I349" s="6">
        <v>140000</v>
      </c>
      <c r="J349" s="6">
        <v>138</v>
      </c>
      <c r="K349" s="7" t="s">
        <v>96</v>
      </c>
      <c r="L349" s="96">
        <v>57.57</v>
      </c>
      <c r="M349" s="80">
        <f t="shared" si="36"/>
        <v>2216.4450000000002</v>
      </c>
      <c r="N349" s="145"/>
      <c r="O349" s="3">
        <v>43</v>
      </c>
      <c r="S349" s="26">
        <v>60</v>
      </c>
      <c r="U349" s="120">
        <v>222.68450000000001</v>
      </c>
      <c r="V349" s="120">
        <f t="shared" si="34"/>
        <v>7.8607628500000004</v>
      </c>
      <c r="W349" s="120">
        <v>212.16347999999996</v>
      </c>
      <c r="X349" s="111">
        <v>225</v>
      </c>
      <c r="Y349" s="112" t="s">
        <v>57</v>
      </c>
      <c r="Z349" s="128">
        <v>57.160563267000029</v>
      </c>
      <c r="AA349" s="91">
        <v>47.586950000000002</v>
      </c>
      <c r="AB349" s="91">
        <v>58.493000000000002</v>
      </c>
      <c r="AC349" s="91">
        <v>58.493000000000002</v>
      </c>
      <c r="AD349" s="91">
        <f t="shared" si="39"/>
        <v>2257.8422490465014</v>
      </c>
      <c r="AF349" s="55">
        <v>53.47</v>
      </c>
      <c r="AG349" s="138">
        <f t="shared" si="37"/>
        <v>2058.5949999999998</v>
      </c>
      <c r="AH349" s="78">
        <v>43.189300000000003</v>
      </c>
      <c r="AI349" s="27">
        <v>43.189300000000003</v>
      </c>
      <c r="AJ349" s="79">
        <v>69</v>
      </c>
      <c r="AK349" s="79">
        <v>69</v>
      </c>
      <c r="AM349" s="14">
        <v>52.194745468132105</v>
      </c>
      <c r="AN349" s="14">
        <v>53.834008002653796</v>
      </c>
      <c r="AO349" s="14">
        <v>73.615650737150901</v>
      </c>
      <c r="AP349" s="14">
        <v>44.628536844615702</v>
      </c>
      <c r="AQ349" s="107">
        <v>12.852419590248948</v>
      </c>
      <c r="AR349" s="115">
        <f t="shared" si="38"/>
        <v>131.09660717201555</v>
      </c>
      <c r="AW349" s="50">
        <v>1888</v>
      </c>
    </row>
    <row r="350" spans="1:49" ht="10.15" customHeight="1" x14ac:dyDescent="0.2">
      <c r="A350" s="24">
        <v>42229</v>
      </c>
      <c r="B350" s="54">
        <f t="shared" si="32"/>
        <v>2015</v>
      </c>
      <c r="D350" s="17">
        <v>51.66</v>
      </c>
      <c r="E350" s="32">
        <v>29.2</v>
      </c>
      <c r="F350" s="34">
        <f t="shared" si="35"/>
        <v>3113.11</v>
      </c>
      <c r="G350" s="34"/>
      <c r="H350" s="34">
        <v>118</v>
      </c>
      <c r="I350" s="6">
        <v>140000</v>
      </c>
      <c r="J350" s="6">
        <v>138</v>
      </c>
      <c r="K350" s="7" t="s">
        <v>96</v>
      </c>
      <c r="L350" s="96">
        <v>57.57</v>
      </c>
      <c r="M350" s="80">
        <f t="shared" si="36"/>
        <v>2216.4450000000002</v>
      </c>
      <c r="N350" s="145"/>
      <c r="O350" s="3">
        <v>44</v>
      </c>
      <c r="S350" s="26">
        <v>60</v>
      </c>
      <c r="U350" s="120">
        <v>223.50239999999999</v>
      </c>
      <c r="V350" s="120">
        <f t="shared" si="34"/>
        <v>7.8896347199999992</v>
      </c>
      <c r="W350" s="120">
        <v>208.7858500000001</v>
      </c>
      <c r="X350" s="111">
        <v>225</v>
      </c>
      <c r="Y350" s="112" t="s">
        <v>57</v>
      </c>
      <c r="Z350" s="128">
        <v>57.67605020220001</v>
      </c>
      <c r="AA350" s="91">
        <v>45.653289999999998</v>
      </c>
      <c r="AB350" s="91">
        <v>58.493000000000002</v>
      </c>
      <c r="AC350" s="91">
        <v>58.493000000000002</v>
      </c>
      <c r="AD350" s="91">
        <f t="shared" si="39"/>
        <v>2278.2039829869004</v>
      </c>
      <c r="AF350" s="55">
        <v>53.47</v>
      </c>
      <c r="AG350" s="138">
        <f t="shared" si="37"/>
        <v>2058.5949999999998</v>
      </c>
      <c r="AH350" s="78">
        <v>42.440010000000001</v>
      </c>
      <c r="AI350" s="27">
        <v>42.440010000000001</v>
      </c>
      <c r="AJ350" s="79">
        <v>69</v>
      </c>
      <c r="AK350" s="79">
        <v>69</v>
      </c>
      <c r="AM350" s="14">
        <v>52.9012163508391</v>
      </c>
      <c r="AN350" s="14">
        <v>55.320061482956802</v>
      </c>
      <c r="AO350" s="14">
        <v>72.798933118393109</v>
      </c>
      <c r="AP350" s="14">
        <v>45.467129293477406</v>
      </c>
      <c r="AQ350" s="107">
        <v>12.461223458527261</v>
      </c>
      <c r="AR350" s="115">
        <f t="shared" si="38"/>
        <v>130.72728587039776</v>
      </c>
      <c r="AW350" s="50">
        <v>1888</v>
      </c>
    </row>
    <row r="351" spans="1:49" ht="10.15" customHeight="1" x14ac:dyDescent="0.2">
      <c r="A351" s="24">
        <v>42230</v>
      </c>
      <c r="B351" s="54">
        <f t="shared" si="32"/>
        <v>2015</v>
      </c>
      <c r="D351" s="17">
        <v>51.66</v>
      </c>
      <c r="E351" s="32">
        <v>29.2</v>
      </c>
      <c r="F351" s="34">
        <f t="shared" si="35"/>
        <v>3113.11</v>
      </c>
      <c r="G351" s="34"/>
      <c r="H351" s="34">
        <v>124</v>
      </c>
      <c r="I351" s="6">
        <v>140000</v>
      </c>
      <c r="J351" s="6">
        <v>138</v>
      </c>
      <c r="K351" s="7" t="s">
        <v>96</v>
      </c>
      <c r="L351" s="96">
        <v>57.57</v>
      </c>
      <c r="M351" s="80">
        <f t="shared" si="36"/>
        <v>2216.4450000000002</v>
      </c>
      <c r="N351" s="145"/>
      <c r="O351" s="3">
        <v>43</v>
      </c>
      <c r="S351" s="26">
        <v>60</v>
      </c>
      <c r="U351" s="120">
        <v>227.6284</v>
      </c>
      <c r="V351" s="120">
        <f t="shared" si="34"/>
        <v>8.0352825199999991</v>
      </c>
      <c r="W351" s="120">
        <v>209.3942000000001</v>
      </c>
      <c r="X351" s="120">
        <v>228</v>
      </c>
      <c r="Z351" s="128">
        <v>57.133550373600016</v>
      </c>
      <c r="AA351" s="91">
        <v>45.808669999999999</v>
      </c>
      <c r="AB351" s="91">
        <v>58.493000000000002</v>
      </c>
      <c r="AC351" s="91">
        <v>58.493000000000002</v>
      </c>
      <c r="AD351" s="91">
        <f t="shared" si="39"/>
        <v>2256.7752397572008</v>
      </c>
      <c r="AF351" s="55">
        <v>53.47</v>
      </c>
      <c r="AG351" s="138">
        <f t="shared" si="37"/>
        <v>2058.5949999999998</v>
      </c>
      <c r="AH351" s="78">
        <v>43.003839999999997</v>
      </c>
      <c r="AI351" s="27">
        <v>43.003839999999997</v>
      </c>
      <c r="AJ351" s="79">
        <v>69</v>
      </c>
      <c r="AK351" s="79">
        <v>69</v>
      </c>
      <c r="AM351" s="14">
        <v>52.881786588776698</v>
      </c>
      <c r="AN351" s="14">
        <v>55.4115254827855</v>
      </c>
      <c r="AO351" s="14">
        <v>71.394464220624698</v>
      </c>
      <c r="AP351" s="14">
        <v>47.031256409912103</v>
      </c>
      <c r="AQ351" s="107">
        <v>9.8057214107585686</v>
      </c>
      <c r="AR351" s="115">
        <f t="shared" si="38"/>
        <v>128.23144204129537</v>
      </c>
      <c r="AW351" s="50">
        <v>1888</v>
      </c>
    </row>
    <row r="352" spans="1:49" ht="10.15" customHeight="1" x14ac:dyDescent="0.2">
      <c r="A352" s="24">
        <v>42231</v>
      </c>
      <c r="B352" s="54">
        <f t="shared" si="32"/>
        <v>2015</v>
      </c>
      <c r="D352" s="17">
        <v>51.66</v>
      </c>
      <c r="E352" s="32">
        <v>29.2</v>
      </c>
      <c r="F352" s="34">
        <f t="shared" si="35"/>
        <v>3113.11</v>
      </c>
      <c r="G352" s="34"/>
      <c r="H352" s="34">
        <v>121</v>
      </c>
      <c r="I352" s="6">
        <v>140000</v>
      </c>
      <c r="J352" s="6">
        <v>138</v>
      </c>
      <c r="K352" s="7" t="s">
        <v>96</v>
      </c>
      <c r="L352" s="96">
        <v>57.57</v>
      </c>
      <c r="M352" s="80">
        <f t="shared" si="36"/>
        <v>2216.4450000000002</v>
      </c>
      <c r="N352" s="145"/>
      <c r="O352" s="3">
        <v>44</v>
      </c>
      <c r="S352" s="26">
        <v>60</v>
      </c>
      <c r="U352" s="120">
        <v>227.4873</v>
      </c>
      <c r="V352" s="120">
        <f t="shared" si="34"/>
        <v>8.0303016899999999</v>
      </c>
      <c r="W352" s="120">
        <v>207.91010999999997</v>
      </c>
      <c r="X352" s="120">
        <v>228</v>
      </c>
      <c r="Z352" s="128">
        <v>56.845120000000023</v>
      </c>
      <c r="AA352" s="91">
        <v>45.961689999999997</v>
      </c>
      <c r="AB352" s="91">
        <v>58.493000000000002</v>
      </c>
      <c r="AC352" s="91">
        <v>58.493000000000002</v>
      </c>
      <c r="AD352" s="91">
        <f t="shared" si="39"/>
        <v>2245.3822400000008</v>
      </c>
      <c r="AF352" s="55">
        <v>53.47</v>
      </c>
      <c r="AG352" s="138">
        <f t="shared" si="37"/>
        <v>2058.5949999999998</v>
      </c>
      <c r="AH352" s="78">
        <v>41.967480000000002</v>
      </c>
      <c r="AI352" s="27">
        <v>41.967480000000002</v>
      </c>
      <c r="AJ352" s="79">
        <v>69</v>
      </c>
      <c r="AK352" s="79">
        <v>69</v>
      </c>
      <c r="AM352" s="14">
        <v>53.549498284592602</v>
      </c>
      <c r="AN352" s="14">
        <v>55.5251206268441</v>
      </c>
      <c r="AO352" s="14">
        <v>75.176534109528703</v>
      </c>
      <c r="AP352" s="14">
        <v>49.5776401989513</v>
      </c>
      <c r="AQ352" s="107">
        <v>16.293769954416319</v>
      </c>
      <c r="AR352" s="115">
        <f t="shared" si="38"/>
        <v>141.04794426289632</v>
      </c>
      <c r="AW352" s="50">
        <v>1888</v>
      </c>
    </row>
    <row r="353" spans="1:49" ht="10.15" customHeight="1" x14ac:dyDescent="0.2">
      <c r="A353" s="24">
        <v>42232</v>
      </c>
      <c r="B353" s="54">
        <f t="shared" si="32"/>
        <v>2015</v>
      </c>
      <c r="D353" s="17">
        <v>51.66</v>
      </c>
      <c r="E353" s="32">
        <v>29.2</v>
      </c>
      <c r="F353" s="34">
        <f t="shared" si="35"/>
        <v>3113.11</v>
      </c>
      <c r="G353" s="34"/>
      <c r="H353" s="34">
        <v>120</v>
      </c>
      <c r="I353" s="6">
        <v>140000</v>
      </c>
      <c r="J353" s="6">
        <v>138</v>
      </c>
      <c r="K353" s="7" t="s">
        <v>96</v>
      </c>
      <c r="L353" s="96">
        <v>57.57</v>
      </c>
      <c r="M353" s="80">
        <f t="shared" si="36"/>
        <v>2216.4450000000002</v>
      </c>
      <c r="N353" s="145"/>
      <c r="O353" s="3">
        <v>44</v>
      </c>
      <c r="S353" s="26">
        <v>60</v>
      </c>
      <c r="U353" s="120">
        <v>228.1405</v>
      </c>
      <c r="V353" s="120">
        <f t="shared" si="34"/>
        <v>8.0533596499999991</v>
      </c>
      <c r="W353" s="120">
        <v>211.11226000000013</v>
      </c>
      <c r="X353" s="120">
        <v>228</v>
      </c>
      <c r="Z353" s="128">
        <v>56.837319999999991</v>
      </c>
      <c r="AA353" s="91">
        <v>46.775350000000003</v>
      </c>
      <c r="AB353" s="91">
        <v>58.493000000000002</v>
      </c>
      <c r="AC353" s="91">
        <v>58.493000000000002</v>
      </c>
      <c r="AD353" s="91">
        <f t="shared" si="39"/>
        <v>2245.0741399999997</v>
      </c>
      <c r="AF353" s="55">
        <v>53.47</v>
      </c>
      <c r="AG353" s="138">
        <f t="shared" si="37"/>
        <v>2058.5949999999998</v>
      </c>
      <c r="AH353" s="78">
        <v>44.682970000000005</v>
      </c>
      <c r="AI353" s="27">
        <v>44.682970000000005</v>
      </c>
      <c r="AJ353" s="79">
        <v>69</v>
      </c>
      <c r="AK353" s="79">
        <v>69</v>
      </c>
      <c r="AM353" s="14">
        <v>53.304255404048199</v>
      </c>
      <c r="AN353" s="14">
        <v>53.037732772240901</v>
      </c>
      <c r="AO353" s="14">
        <v>70.9539161527657</v>
      </c>
      <c r="AP353" s="14">
        <v>53.285196220596802</v>
      </c>
      <c r="AQ353" s="107">
        <v>19.355770320768514</v>
      </c>
      <c r="AR353" s="115">
        <f t="shared" si="38"/>
        <v>143.594882694131</v>
      </c>
      <c r="AW353" s="50">
        <v>1888</v>
      </c>
    </row>
    <row r="354" spans="1:49" ht="10.15" customHeight="1" x14ac:dyDescent="0.2">
      <c r="A354" s="24">
        <v>42233</v>
      </c>
      <c r="B354" s="54">
        <f t="shared" si="32"/>
        <v>2015</v>
      </c>
      <c r="D354" s="17">
        <v>51.66</v>
      </c>
      <c r="E354" s="32">
        <v>29.2</v>
      </c>
      <c r="F354" s="34">
        <f t="shared" si="35"/>
        <v>3113.11</v>
      </c>
      <c r="G354" s="34"/>
      <c r="H354" s="34">
        <v>118</v>
      </c>
      <c r="I354" s="6">
        <v>140000</v>
      </c>
      <c r="J354" s="6">
        <v>138</v>
      </c>
      <c r="K354" s="7" t="s">
        <v>96</v>
      </c>
      <c r="L354" s="96">
        <v>57.57</v>
      </c>
      <c r="M354" s="80">
        <f t="shared" si="36"/>
        <v>2216.4450000000002</v>
      </c>
      <c r="N354" s="145"/>
      <c r="O354" s="3">
        <v>46</v>
      </c>
      <c r="S354" s="26">
        <v>60</v>
      </c>
      <c r="U354" s="120">
        <v>219.1044</v>
      </c>
      <c r="V354" s="120">
        <f t="shared" si="34"/>
        <v>7.7343853199999995</v>
      </c>
      <c r="W354" s="120">
        <v>213.42647000000002</v>
      </c>
      <c r="X354" s="111">
        <v>215</v>
      </c>
      <c r="Y354" s="112" t="s">
        <v>55</v>
      </c>
      <c r="Z354" s="128">
        <v>56.331770000000006</v>
      </c>
      <c r="AA354" s="91">
        <v>46.474649999999997</v>
      </c>
      <c r="AB354" s="91">
        <v>58.493000000000002</v>
      </c>
      <c r="AC354" s="91">
        <v>58.493000000000002</v>
      </c>
      <c r="AD354" s="91">
        <f t="shared" si="39"/>
        <v>2225.1049150000003</v>
      </c>
      <c r="AF354" s="55">
        <v>53.47</v>
      </c>
      <c r="AG354" s="138">
        <f t="shared" si="37"/>
        <v>2058.5949999999998</v>
      </c>
      <c r="AH354" s="78">
        <v>44.785160000000005</v>
      </c>
      <c r="AI354" s="27">
        <v>44.785160000000005</v>
      </c>
      <c r="AJ354" s="79">
        <v>69</v>
      </c>
      <c r="AK354" s="79">
        <v>69</v>
      </c>
      <c r="AM354" s="14">
        <v>53.201572331491697</v>
      </c>
      <c r="AN354" s="14">
        <v>52.9242778800335</v>
      </c>
      <c r="AO354" s="14">
        <v>73.083475469467302</v>
      </c>
      <c r="AP354" s="14">
        <v>51.430258085708402</v>
      </c>
      <c r="AQ354" s="107">
        <v>17.865058973484128</v>
      </c>
      <c r="AR354" s="115">
        <f t="shared" si="38"/>
        <v>142.37879252865983</v>
      </c>
      <c r="AW354" s="50">
        <v>1888</v>
      </c>
    </row>
    <row r="355" spans="1:49" ht="10.15" customHeight="1" x14ac:dyDescent="0.2">
      <c r="A355" s="24">
        <v>42234</v>
      </c>
      <c r="B355" s="54">
        <f t="shared" si="32"/>
        <v>2015</v>
      </c>
      <c r="D355" s="17">
        <v>51.66</v>
      </c>
      <c r="E355" s="32">
        <v>29.2</v>
      </c>
      <c r="F355" s="34">
        <f t="shared" si="35"/>
        <v>3113.11</v>
      </c>
      <c r="G355" s="34"/>
      <c r="H355" s="34">
        <v>119</v>
      </c>
      <c r="I355" s="6">
        <v>140000</v>
      </c>
      <c r="J355" s="6">
        <v>138</v>
      </c>
      <c r="K355" s="7" t="s">
        <v>96</v>
      </c>
      <c r="L355" s="96">
        <v>57.57</v>
      </c>
      <c r="M355" s="80">
        <f t="shared" si="36"/>
        <v>2216.4450000000002</v>
      </c>
      <c r="N355" s="145"/>
      <c r="O355" s="3">
        <v>46</v>
      </c>
      <c r="S355" s="26">
        <v>60</v>
      </c>
      <c r="U355" s="120">
        <v>216.44560000000001</v>
      </c>
      <c r="V355" s="120">
        <f t="shared" si="34"/>
        <v>7.6405296799999993</v>
      </c>
      <c r="W355" s="120">
        <v>210.14917000000008</v>
      </c>
      <c r="X355" s="111">
        <v>215</v>
      </c>
      <c r="Y355" s="112" t="s">
        <v>55</v>
      </c>
      <c r="Z355" s="128">
        <v>55.800131308099999</v>
      </c>
      <c r="AA355" s="91">
        <v>45.082070000000002</v>
      </c>
      <c r="AB355" s="91">
        <v>58.493000000000002</v>
      </c>
      <c r="AC355" s="91">
        <v>58.493000000000002</v>
      </c>
      <c r="AD355" s="91">
        <f t="shared" si="39"/>
        <v>2204.1051866699499</v>
      </c>
      <c r="AF355" s="55">
        <v>53.47</v>
      </c>
      <c r="AG355" s="138">
        <f t="shared" si="37"/>
        <v>2058.5949999999998</v>
      </c>
      <c r="AH355" s="78">
        <v>43.504649999999998</v>
      </c>
      <c r="AI355" s="27">
        <v>43.504649999999998</v>
      </c>
      <c r="AJ355" s="79">
        <v>69</v>
      </c>
      <c r="AK355" s="79">
        <v>69</v>
      </c>
      <c r="AM355" s="14">
        <v>53.175029339739702</v>
      </c>
      <c r="AN355" s="14">
        <v>52.190724023713898</v>
      </c>
      <c r="AO355" s="14">
        <v>73.810457919963994</v>
      </c>
      <c r="AP355" s="14">
        <v>48.994019920163005</v>
      </c>
      <c r="AQ355" s="107">
        <v>11.355263085571984</v>
      </c>
      <c r="AR355" s="115">
        <f t="shared" si="38"/>
        <v>134.15974092569897</v>
      </c>
      <c r="AW355" s="50">
        <v>1888</v>
      </c>
    </row>
    <row r="356" spans="1:49" ht="10.15" customHeight="1" x14ac:dyDescent="0.2">
      <c r="A356" s="24">
        <v>42235</v>
      </c>
      <c r="B356" s="54">
        <f t="shared" si="32"/>
        <v>2015</v>
      </c>
      <c r="D356" s="17">
        <v>51.66</v>
      </c>
      <c r="E356" s="32">
        <v>29.2</v>
      </c>
      <c r="F356" s="34">
        <f t="shared" si="35"/>
        <v>3113.11</v>
      </c>
      <c r="G356" s="34"/>
      <c r="H356" s="34">
        <v>124</v>
      </c>
      <c r="I356" s="6">
        <v>140000</v>
      </c>
      <c r="J356" s="6">
        <v>138</v>
      </c>
      <c r="K356" s="7" t="s">
        <v>96</v>
      </c>
      <c r="L356" s="96">
        <v>57.57</v>
      </c>
      <c r="M356" s="80">
        <f t="shared" si="36"/>
        <v>2216.4450000000002</v>
      </c>
      <c r="N356" s="145"/>
      <c r="O356" s="3">
        <v>44</v>
      </c>
      <c r="S356" s="26">
        <v>60</v>
      </c>
      <c r="U356" s="120">
        <v>217.2518</v>
      </c>
      <c r="V356" s="120">
        <f t="shared" si="34"/>
        <v>7.6689885399999991</v>
      </c>
      <c r="W356" s="120">
        <v>207.42059999999989</v>
      </c>
      <c r="X356" s="111">
        <v>215</v>
      </c>
      <c r="Y356" s="112" t="s">
        <v>55</v>
      </c>
      <c r="Z356" s="128">
        <v>55.473960000000005</v>
      </c>
      <c r="AA356" s="91">
        <v>45.347200000000001</v>
      </c>
      <c r="AB356" s="91">
        <v>58.493000000000002</v>
      </c>
      <c r="AC356" s="91">
        <v>58.493000000000002</v>
      </c>
      <c r="AD356" s="91">
        <f t="shared" si="39"/>
        <v>2191.2214200000003</v>
      </c>
      <c r="AF356" s="55">
        <v>53.47</v>
      </c>
      <c r="AG356" s="138">
        <f t="shared" si="37"/>
        <v>2058.5949999999998</v>
      </c>
      <c r="AH356" s="78">
        <v>46.336620000000003</v>
      </c>
      <c r="AI356" s="27">
        <v>46.336620000000003</v>
      </c>
      <c r="AJ356" s="79">
        <v>69</v>
      </c>
      <c r="AK356" s="79">
        <v>69</v>
      </c>
      <c r="AM356" s="14">
        <v>51.844463807507097</v>
      </c>
      <c r="AN356" s="14">
        <v>51.804510247212797</v>
      </c>
      <c r="AO356" s="14">
        <v>76.451340659221799</v>
      </c>
      <c r="AP356" s="14">
        <v>46.251425343903698</v>
      </c>
      <c r="AQ356" s="107">
        <v>8.3938917884955817</v>
      </c>
      <c r="AR356" s="115">
        <f t="shared" si="38"/>
        <v>131.09665779162108</v>
      </c>
      <c r="AW356" s="50">
        <v>1888</v>
      </c>
    </row>
    <row r="357" spans="1:49" ht="10.15" customHeight="1" x14ac:dyDescent="0.2">
      <c r="A357" s="24">
        <v>42236</v>
      </c>
      <c r="B357" s="54">
        <f t="shared" si="32"/>
        <v>2015</v>
      </c>
      <c r="D357" s="17">
        <v>51.66</v>
      </c>
      <c r="E357" s="32">
        <v>29.2</v>
      </c>
      <c r="F357" s="34">
        <f t="shared" si="35"/>
        <v>3113.11</v>
      </c>
      <c r="G357" s="34"/>
      <c r="H357" s="34">
        <v>122</v>
      </c>
      <c r="I357" s="6">
        <v>140000</v>
      </c>
      <c r="J357" s="6">
        <v>138</v>
      </c>
      <c r="K357" s="7" t="s">
        <v>96</v>
      </c>
      <c r="L357" s="96">
        <v>57.57</v>
      </c>
      <c r="M357" s="80">
        <f t="shared" si="36"/>
        <v>2216.4450000000002</v>
      </c>
      <c r="N357" s="145"/>
      <c r="O357" s="3">
        <v>47</v>
      </c>
      <c r="S357" s="26">
        <v>60</v>
      </c>
      <c r="U357" s="120">
        <v>224.21780000000001</v>
      </c>
      <c r="V357" s="120">
        <f t="shared" si="34"/>
        <v>7.9148883399999992</v>
      </c>
      <c r="W357" s="120">
        <v>208.51297000000008</v>
      </c>
      <c r="X357" s="111">
        <v>215</v>
      </c>
      <c r="Y357" s="112" t="s">
        <v>143</v>
      </c>
      <c r="Z357" s="128">
        <v>56.921889999999983</v>
      </c>
      <c r="AA357" s="91">
        <v>45.309359999999998</v>
      </c>
      <c r="AB357" s="91">
        <v>58.493000000000002</v>
      </c>
      <c r="AC357" s="91">
        <v>58.493000000000002</v>
      </c>
      <c r="AD357" s="91">
        <f t="shared" si="39"/>
        <v>2248.4146549999991</v>
      </c>
      <c r="AF357" s="55">
        <v>53.47</v>
      </c>
      <c r="AG357" s="138">
        <f t="shared" si="37"/>
        <v>2058.5949999999998</v>
      </c>
      <c r="AH357" s="78">
        <v>43.381309999999999</v>
      </c>
      <c r="AI357" s="27">
        <v>43.381309999999999</v>
      </c>
      <c r="AJ357" s="79">
        <v>69</v>
      </c>
      <c r="AK357" s="79">
        <v>69</v>
      </c>
      <c r="AM357" s="14">
        <v>51.171562117026205</v>
      </c>
      <c r="AN357" s="14">
        <v>51.294106714504601</v>
      </c>
      <c r="AO357" s="14">
        <v>75.663034858793196</v>
      </c>
      <c r="AP357" s="14">
        <v>42.693303950942799</v>
      </c>
      <c r="AQ357" s="107">
        <v>13.585315653803541</v>
      </c>
      <c r="AR357" s="115">
        <f t="shared" si="38"/>
        <v>131.94165446353955</v>
      </c>
      <c r="AW357" s="50">
        <v>1888</v>
      </c>
    </row>
    <row r="358" spans="1:49" ht="10.15" customHeight="1" x14ac:dyDescent="0.2">
      <c r="A358" s="24">
        <v>42237</v>
      </c>
      <c r="B358" s="54">
        <f t="shared" si="32"/>
        <v>2015</v>
      </c>
      <c r="D358" s="17">
        <v>51.66</v>
      </c>
      <c r="E358" s="32">
        <v>29.2</v>
      </c>
      <c r="F358" s="34">
        <f t="shared" si="35"/>
        <v>3113.11</v>
      </c>
      <c r="G358" s="34"/>
      <c r="H358" s="34">
        <v>122</v>
      </c>
      <c r="I358" s="6">
        <v>140000</v>
      </c>
      <c r="J358" s="6">
        <v>138</v>
      </c>
      <c r="K358" s="7" t="s">
        <v>96</v>
      </c>
      <c r="L358" s="96">
        <v>57.57</v>
      </c>
      <c r="M358" s="80">
        <f t="shared" si="36"/>
        <v>2216.4450000000002</v>
      </c>
      <c r="N358" s="145"/>
      <c r="O358" s="3">
        <v>45</v>
      </c>
      <c r="S358" s="26">
        <v>60</v>
      </c>
      <c r="U358" s="120">
        <v>227.40029999999999</v>
      </c>
      <c r="V358" s="120">
        <f t="shared" si="34"/>
        <v>8.0272305899999985</v>
      </c>
      <c r="W358" s="120">
        <v>213.07450999999992</v>
      </c>
      <c r="X358" s="135">
        <v>225</v>
      </c>
      <c r="Y358" s="112" t="s">
        <v>144</v>
      </c>
      <c r="Z358" s="128">
        <v>57.945689999999971</v>
      </c>
      <c r="AA358" s="91">
        <v>46.656950000000002</v>
      </c>
      <c r="AB358" s="91">
        <v>58.493000000000002</v>
      </c>
      <c r="AC358" s="91">
        <v>58.493000000000002</v>
      </c>
      <c r="AD358" s="91">
        <f t="shared" si="39"/>
        <v>2288.8547549999989</v>
      </c>
      <c r="AF358" s="55">
        <v>53.47</v>
      </c>
      <c r="AG358" s="138">
        <f t="shared" si="37"/>
        <v>2058.5949999999998</v>
      </c>
      <c r="AH358" s="78">
        <v>45.366370000000003</v>
      </c>
      <c r="AI358" s="27">
        <v>45.366370000000003</v>
      </c>
      <c r="AJ358" s="79">
        <v>69</v>
      </c>
      <c r="AK358" s="79">
        <v>69</v>
      </c>
      <c r="AM358" s="14">
        <v>52</v>
      </c>
      <c r="AN358" s="14">
        <v>50.9</v>
      </c>
      <c r="AO358" s="14">
        <v>74.8</v>
      </c>
      <c r="AP358" s="14">
        <v>45.1</v>
      </c>
      <c r="AQ358" s="107">
        <v>16.92387561874536</v>
      </c>
      <c r="AR358" s="115">
        <f t="shared" si="38"/>
        <v>136.82387561874538</v>
      </c>
      <c r="AW358" s="50">
        <v>1888</v>
      </c>
    </row>
    <row r="359" spans="1:49" ht="10.15" customHeight="1" x14ac:dyDescent="0.2">
      <c r="A359" s="24">
        <v>42238</v>
      </c>
      <c r="B359" s="54">
        <f t="shared" si="32"/>
        <v>2015</v>
      </c>
      <c r="D359" s="17">
        <v>51.66</v>
      </c>
      <c r="E359" s="32">
        <v>29.2</v>
      </c>
      <c r="F359" s="34">
        <f t="shared" si="35"/>
        <v>3113.11</v>
      </c>
      <c r="G359" s="34"/>
      <c r="H359" s="34">
        <v>119</v>
      </c>
      <c r="I359" s="6">
        <v>140000</v>
      </c>
      <c r="J359" s="6">
        <v>138</v>
      </c>
      <c r="K359" s="7" t="s">
        <v>96</v>
      </c>
      <c r="L359" s="96">
        <v>57.57</v>
      </c>
      <c r="M359" s="80">
        <f t="shared" si="36"/>
        <v>2216.4450000000002</v>
      </c>
      <c r="N359" s="145"/>
      <c r="O359" s="3">
        <v>46</v>
      </c>
      <c r="S359" s="26">
        <v>60</v>
      </c>
      <c r="U359" s="120">
        <v>228.52549999999999</v>
      </c>
      <c r="V359" s="120">
        <f t="shared" si="34"/>
        <v>8.0669501499999985</v>
      </c>
      <c r="W359" s="120">
        <v>218.69671000000008</v>
      </c>
      <c r="X359" s="135">
        <v>225</v>
      </c>
      <c r="Y359" s="112" t="s">
        <v>144</v>
      </c>
      <c r="Z359" s="128">
        <v>58.324179999999991</v>
      </c>
      <c r="AA359" s="91">
        <v>48.485059999999997</v>
      </c>
      <c r="AB359" s="91">
        <v>58.493000000000002</v>
      </c>
      <c r="AC359" s="91">
        <v>58.493000000000002</v>
      </c>
      <c r="AD359" s="91">
        <f t="shared" si="39"/>
        <v>2303.8051099999998</v>
      </c>
      <c r="AF359" s="55">
        <v>53.47</v>
      </c>
      <c r="AG359" s="138">
        <f t="shared" si="37"/>
        <v>2058.5949999999998</v>
      </c>
      <c r="AH359" s="78">
        <v>47.52534</v>
      </c>
      <c r="AI359" s="27">
        <v>47.52534</v>
      </c>
      <c r="AJ359" s="79">
        <v>69</v>
      </c>
      <c r="AK359" s="79">
        <v>69</v>
      </c>
      <c r="AM359" s="14">
        <v>51.9</v>
      </c>
      <c r="AN359" s="14">
        <v>51</v>
      </c>
      <c r="AO359" s="14">
        <v>77.2</v>
      </c>
      <c r="AP359" s="14">
        <v>44</v>
      </c>
      <c r="AQ359" s="107">
        <v>18.856271291058221</v>
      </c>
      <c r="AR359" s="115">
        <f t="shared" si="38"/>
        <v>140.05627129105824</v>
      </c>
      <c r="AW359" s="50">
        <v>1888</v>
      </c>
    </row>
    <row r="360" spans="1:49" ht="10.15" customHeight="1" x14ac:dyDescent="0.2">
      <c r="A360" s="24">
        <v>42239</v>
      </c>
      <c r="B360" s="54">
        <f t="shared" si="32"/>
        <v>2015</v>
      </c>
      <c r="D360" s="17">
        <v>51.66</v>
      </c>
      <c r="E360" s="32">
        <v>29.2</v>
      </c>
      <c r="F360" s="34">
        <f t="shared" si="35"/>
        <v>3113.11</v>
      </c>
      <c r="G360" s="34"/>
      <c r="H360" s="34">
        <v>119</v>
      </c>
      <c r="I360" s="6">
        <v>140000</v>
      </c>
      <c r="J360" s="6">
        <v>138</v>
      </c>
      <c r="K360" s="7" t="s">
        <v>96</v>
      </c>
      <c r="L360" s="96">
        <v>57.57</v>
      </c>
      <c r="M360" s="80">
        <f t="shared" si="36"/>
        <v>2216.4450000000002</v>
      </c>
      <c r="N360" s="145"/>
      <c r="O360" s="3">
        <v>49</v>
      </c>
      <c r="S360" s="26">
        <v>60</v>
      </c>
      <c r="U360" s="120">
        <v>226.036</v>
      </c>
      <c r="V360" s="120">
        <f t="shared" si="34"/>
        <v>7.9790707999999997</v>
      </c>
      <c r="W360" s="120">
        <v>218.73705000000004</v>
      </c>
      <c r="X360" s="135">
        <v>225</v>
      </c>
      <c r="Y360" s="112" t="s">
        <v>144</v>
      </c>
      <c r="Z360" s="128">
        <v>57.276920000000004</v>
      </c>
      <c r="AA360" s="91">
        <v>48.614989999999999</v>
      </c>
      <c r="AB360" s="91">
        <v>58.493000000000002</v>
      </c>
      <c r="AC360" s="91">
        <v>58.493000000000002</v>
      </c>
      <c r="AD360" s="91">
        <f t="shared" si="39"/>
        <v>2262.4383400000002</v>
      </c>
      <c r="AF360" s="55">
        <v>53.47</v>
      </c>
      <c r="AG360" s="138">
        <f t="shared" si="37"/>
        <v>2058.5949999999998</v>
      </c>
      <c r="AH360" s="78">
        <v>45.3</v>
      </c>
      <c r="AI360" s="27">
        <v>45.3</v>
      </c>
      <c r="AJ360" s="79">
        <v>69</v>
      </c>
      <c r="AK360" s="79">
        <v>69</v>
      </c>
      <c r="AM360" s="14">
        <v>52.4</v>
      </c>
      <c r="AN360" s="14">
        <v>51.5</v>
      </c>
      <c r="AO360" s="14">
        <v>75</v>
      </c>
      <c r="AP360" s="14">
        <v>44</v>
      </c>
      <c r="AQ360" s="107">
        <v>20.258295207423814</v>
      </c>
      <c r="AR360" s="115">
        <f t="shared" si="38"/>
        <v>139.25829520742383</v>
      </c>
      <c r="AW360" s="50">
        <v>1888</v>
      </c>
    </row>
    <row r="361" spans="1:49" ht="10.15" customHeight="1" x14ac:dyDescent="0.2">
      <c r="A361" s="24">
        <v>42240</v>
      </c>
      <c r="B361" s="54">
        <f t="shared" si="32"/>
        <v>2015</v>
      </c>
      <c r="D361" s="17">
        <v>51.66</v>
      </c>
      <c r="E361" s="32">
        <v>29.2</v>
      </c>
      <c r="F361" s="34">
        <f t="shared" si="35"/>
        <v>3113.11</v>
      </c>
      <c r="G361" s="34"/>
      <c r="H361" s="34">
        <v>118</v>
      </c>
      <c r="I361" s="6">
        <v>140000</v>
      </c>
      <c r="J361" s="6">
        <v>138</v>
      </c>
      <c r="K361" s="7" t="s">
        <v>96</v>
      </c>
      <c r="L361" s="96">
        <v>57.57</v>
      </c>
      <c r="M361" s="80">
        <f t="shared" si="36"/>
        <v>2216.4450000000002</v>
      </c>
      <c r="N361" s="145"/>
      <c r="O361" s="3">
        <v>47</v>
      </c>
      <c r="S361" s="26">
        <v>60</v>
      </c>
      <c r="U361" s="120">
        <v>223.5771</v>
      </c>
      <c r="V361" s="120">
        <f t="shared" si="34"/>
        <v>7.8922716299999989</v>
      </c>
      <c r="W361" s="120">
        <v>218.95180000000002</v>
      </c>
      <c r="X361" s="135">
        <v>225</v>
      </c>
      <c r="Y361" s="112" t="s">
        <v>144</v>
      </c>
      <c r="Z361" s="128">
        <v>55.76576</v>
      </c>
      <c r="AA361" s="91">
        <v>48.88373</v>
      </c>
      <c r="AB361" s="91">
        <v>58.493000000000002</v>
      </c>
      <c r="AC361" s="91">
        <v>58.493000000000002</v>
      </c>
      <c r="AD361" s="91">
        <f t="shared" si="39"/>
        <v>2202.7475199999999</v>
      </c>
      <c r="AF361" s="55">
        <v>53.47</v>
      </c>
      <c r="AG361" s="138">
        <f t="shared" si="37"/>
        <v>2058.5949999999998</v>
      </c>
      <c r="AH361" s="78">
        <v>43.7</v>
      </c>
      <c r="AI361" s="27">
        <v>43.7</v>
      </c>
      <c r="AJ361" s="79">
        <v>69</v>
      </c>
      <c r="AK361" s="79">
        <v>69</v>
      </c>
      <c r="AM361" s="14">
        <v>50.1</v>
      </c>
      <c r="AN361" s="14">
        <v>49.3</v>
      </c>
      <c r="AO361" s="14">
        <v>74.400000000000006</v>
      </c>
      <c r="AP361" s="14">
        <v>43.4</v>
      </c>
      <c r="AQ361" s="107">
        <v>19.132069221053275</v>
      </c>
      <c r="AR361" s="115">
        <f t="shared" si="38"/>
        <v>136.9320692210533</v>
      </c>
      <c r="AW361" s="50">
        <v>1888</v>
      </c>
    </row>
    <row r="362" spans="1:49" ht="10.15" customHeight="1" x14ac:dyDescent="0.2">
      <c r="A362" s="24">
        <v>42241</v>
      </c>
      <c r="B362" s="54">
        <f t="shared" si="32"/>
        <v>2015</v>
      </c>
      <c r="D362" s="17">
        <v>51.66</v>
      </c>
      <c r="E362" s="32">
        <v>29.2</v>
      </c>
      <c r="F362" s="34">
        <f t="shared" si="35"/>
        <v>3113.11</v>
      </c>
      <c r="G362" s="34"/>
      <c r="H362" s="34">
        <v>120</v>
      </c>
      <c r="I362" s="6">
        <v>140000</v>
      </c>
      <c r="J362" s="6">
        <v>138</v>
      </c>
      <c r="K362" s="7" t="s">
        <v>96</v>
      </c>
      <c r="L362" s="96">
        <v>57.57</v>
      </c>
      <c r="M362" s="80">
        <f t="shared" si="36"/>
        <v>2216.4450000000002</v>
      </c>
      <c r="N362" s="145"/>
      <c r="O362" s="3">
        <v>45</v>
      </c>
      <c r="S362" s="26">
        <v>60</v>
      </c>
      <c r="U362" s="120">
        <v>223.72130000000001</v>
      </c>
      <c r="V362" s="120">
        <f t="shared" si="34"/>
        <v>7.89736189</v>
      </c>
      <c r="W362" s="120">
        <v>215.12742000000003</v>
      </c>
      <c r="X362" s="120">
        <v>225</v>
      </c>
      <c r="Z362" s="128">
        <v>55.228230000000003</v>
      </c>
      <c r="AA362" s="91">
        <v>48.463880000000003</v>
      </c>
      <c r="AB362" s="91">
        <v>58.493000000000002</v>
      </c>
      <c r="AC362" s="91">
        <v>58.493000000000002</v>
      </c>
      <c r="AD362" s="91">
        <f t="shared" si="39"/>
        <v>2181.515085</v>
      </c>
      <c r="AF362" s="55">
        <v>53.47</v>
      </c>
      <c r="AG362" s="138">
        <f t="shared" si="37"/>
        <v>2058.5949999999998</v>
      </c>
      <c r="AH362" s="78">
        <v>44</v>
      </c>
      <c r="AI362" s="27">
        <v>44</v>
      </c>
      <c r="AJ362" s="79">
        <v>69</v>
      </c>
      <c r="AK362" s="79">
        <v>69</v>
      </c>
      <c r="AM362" s="14">
        <v>52</v>
      </c>
      <c r="AN362" s="14">
        <v>52.2</v>
      </c>
      <c r="AO362" s="14">
        <v>74.5</v>
      </c>
      <c r="AP362" s="14">
        <v>44.3</v>
      </c>
      <c r="AQ362" s="107">
        <v>12.856267924176379</v>
      </c>
      <c r="AR362" s="115">
        <f t="shared" si="38"/>
        <v>131.65626792417638</v>
      </c>
      <c r="AW362" s="50">
        <v>1888</v>
      </c>
    </row>
    <row r="363" spans="1:49" ht="10.15" customHeight="1" x14ac:dyDescent="0.2">
      <c r="A363" s="24">
        <v>42242</v>
      </c>
      <c r="B363" s="54">
        <f t="shared" si="32"/>
        <v>2015</v>
      </c>
      <c r="D363" s="17">
        <v>51.66</v>
      </c>
      <c r="E363" s="32">
        <v>29.2</v>
      </c>
      <c r="F363" s="34">
        <f t="shared" si="35"/>
        <v>3113.11</v>
      </c>
      <c r="G363" s="34"/>
      <c r="H363" s="34">
        <v>116</v>
      </c>
      <c r="I363" s="6">
        <v>140000</v>
      </c>
      <c r="J363" s="6">
        <v>138</v>
      </c>
      <c r="K363" s="7" t="s">
        <v>96</v>
      </c>
      <c r="L363" s="96">
        <v>57.57</v>
      </c>
      <c r="M363" s="80">
        <f t="shared" si="36"/>
        <v>2216.4450000000002</v>
      </c>
      <c r="N363" s="145"/>
      <c r="O363" s="3">
        <v>47</v>
      </c>
      <c r="S363" s="26">
        <v>60</v>
      </c>
      <c r="U363" s="120">
        <v>223.3151</v>
      </c>
      <c r="V363" s="120">
        <f t="shared" si="34"/>
        <v>7.8830230299999995</v>
      </c>
      <c r="W363" s="120">
        <v>216.89989999999995</v>
      </c>
      <c r="X363" s="120">
        <v>225</v>
      </c>
      <c r="Z363" s="128">
        <v>55.938349999999993</v>
      </c>
      <c r="AA363" s="91">
        <v>49.048340000000003</v>
      </c>
      <c r="AB363" s="91">
        <v>58.493000000000002</v>
      </c>
      <c r="AC363" s="91">
        <v>58.493000000000002</v>
      </c>
      <c r="AD363" s="91">
        <f t="shared" si="39"/>
        <v>2209.5648249999999</v>
      </c>
      <c r="AF363" s="55">
        <v>53.47</v>
      </c>
      <c r="AG363" s="138">
        <f t="shared" si="37"/>
        <v>2058.5949999999998</v>
      </c>
      <c r="AH363" s="78">
        <v>45.2</v>
      </c>
      <c r="AI363" s="27">
        <v>45.2</v>
      </c>
      <c r="AJ363" s="79">
        <v>69</v>
      </c>
      <c r="AK363" s="79">
        <v>69</v>
      </c>
      <c r="AM363" s="14">
        <v>57.8</v>
      </c>
      <c r="AN363" s="14">
        <v>55.8</v>
      </c>
      <c r="AO363" s="14">
        <v>75.5</v>
      </c>
      <c r="AP363" s="14">
        <v>44.1</v>
      </c>
      <c r="AQ363" s="107">
        <v>12.507605004908626</v>
      </c>
      <c r="AR363" s="115">
        <f t="shared" si="38"/>
        <v>132.10760500490863</v>
      </c>
      <c r="AW363" s="50">
        <v>1888</v>
      </c>
    </row>
    <row r="364" spans="1:49" ht="10.15" customHeight="1" x14ac:dyDescent="0.2">
      <c r="A364" s="24">
        <v>42243</v>
      </c>
      <c r="B364" s="54">
        <f t="shared" si="32"/>
        <v>2015</v>
      </c>
      <c r="D364" s="17">
        <v>51.66</v>
      </c>
      <c r="E364" s="32">
        <v>29.2</v>
      </c>
      <c r="F364" s="34">
        <f t="shared" si="35"/>
        <v>3113.11</v>
      </c>
      <c r="G364" s="34"/>
      <c r="H364" s="34">
        <v>119</v>
      </c>
      <c r="I364" s="6">
        <v>140000</v>
      </c>
      <c r="J364" s="6">
        <v>138</v>
      </c>
      <c r="K364" s="7" t="s">
        <v>96</v>
      </c>
      <c r="L364" s="96">
        <v>57.57</v>
      </c>
      <c r="M364" s="80">
        <f t="shared" si="36"/>
        <v>2216.4450000000002</v>
      </c>
      <c r="N364" s="145"/>
      <c r="O364" s="3">
        <v>46</v>
      </c>
      <c r="S364" s="26">
        <v>60</v>
      </c>
      <c r="U364" s="120">
        <v>225.79490000000001</v>
      </c>
      <c r="V364" s="120">
        <f t="shared" si="34"/>
        <v>7.97055997</v>
      </c>
      <c r="W364" s="120">
        <v>214.62037000000007</v>
      </c>
      <c r="X364" s="120">
        <v>225</v>
      </c>
      <c r="Z364" s="128">
        <v>55.521160000000016</v>
      </c>
      <c r="AA364" s="91">
        <v>48.751370000000001</v>
      </c>
      <c r="AB364" s="91">
        <v>58.493000000000002</v>
      </c>
      <c r="AC364" s="91">
        <v>58.493000000000002</v>
      </c>
      <c r="AD364" s="91">
        <f t="shared" si="39"/>
        <v>2193.0858200000007</v>
      </c>
      <c r="AF364" s="55">
        <v>53.47</v>
      </c>
      <c r="AG364" s="138">
        <f t="shared" si="37"/>
        <v>2058.5949999999998</v>
      </c>
      <c r="AH364" s="78">
        <v>48.3</v>
      </c>
      <c r="AI364" s="27">
        <v>48.3</v>
      </c>
      <c r="AJ364" s="79">
        <v>69</v>
      </c>
      <c r="AK364" s="79">
        <v>69</v>
      </c>
      <c r="AM364" s="14">
        <v>54.1</v>
      </c>
      <c r="AN364" s="14">
        <v>56.4</v>
      </c>
      <c r="AO364" s="14">
        <v>74.599999999999994</v>
      </c>
      <c r="AP364" s="14">
        <v>44.4</v>
      </c>
      <c r="AQ364" s="107">
        <v>10.878207039053896</v>
      </c>
      <c r="AR364" s="115">
        <f t="shared" si="38"/>
        <v>129.8782070390539</v>
      </c>
      <c r="AW364" s="50">
        <v>1888</v>
      </c>
    </row>
    <row r="365" spans="1:49" ht="10.15" customHeight="1" x14ac:dyDescent="0.2">
      <c r="A365" s="24">
        <v>42244</v>
      </c>
      <c r="B365" s="54">
        <f t="shared" si="32"/>
        <v>2015</v>
      </c>
      <c r="C365" s="56"/>
      <c r="D365" s="17">
        <v>51.66</v>
      </c>
      <c r="E365" s="32">
        <v>29.2</v>
      </c>
      <c r="F365" s="34">
        <f t="shared" si="35"/>
        <v>3113.11</v>
      </c>
      <c r="G365" s="34"/>
      <c r="H365" s="34">
        <v>117</v>
      </c>
      <c r="I365" s="6">
        <v>140000</v>
      </c>
      <c r="J365" s="6">
        <v>138</v>
      </c>
      <c r="K365" s="7" t="s">
        <v>96</v>
      </c>
      <c r="L365" s="96">
        <v>57.57</v>
      </c>
      <c r="M365" s="80">
        <f t="shared" si="36"/>
        <v>2216.4450000000002</v>
      </c>
      <c r="N365" s="145"/>
      <c r="O365" s="3">
        <v>51</v>
      </c>
      <c r="S365" s="26">
        <v>60</v>
      </c>
      <c r="U365" s="120">
        <v>227.95500000000001</v>
      </c>
      <c r="V365" s="120">
        <f t="shared" si="34"/>
        <v>8.0468115000000004</v>
      </c>
      <c r="W365" s="120">
        <v>220.44700999999986</v>
      </c>
      <c r="X365" s="120">
        <v>225</v>
      </c>
      <c r="Z365" s="128">
        <v>55.788069999999991</v>
      </c>
      <c r="AA365" s="91">
        <v>48.144060000000003</v>
      </c>
      <c r="AB365" s="91">
        <v>58.493000000000002</v>
      </c>
      <c r="AC365" s="91">
        <v>58.493000000000002</v>
      </c>
      <c r="AD365" s="91">
        <f t="shared" si="39"/>
        <v>2203.6287649999995</v>
      </c>
      <c r="AF365" s="55">
        <v>53.47</v>
      </c>
      <c r="AG365" s="138">
        <f t="shared" si="37"/>
        <v>2058.5949999999998</v>
      </c>
      <c r="AH365" s="78">
        <v>51</v>
      </c>
      <c r="AI365" s="27">
        <v>51</v>
      </c>
      <c r="AJ365" s="79">
        <v>69</v>
      </c>
      <c r="AK365" s="79">
        <v>69</v>
      </c>
      <c r="AM365" s="14">
        <v>54.1</v>
      </c>
      <c r="AN365" s="14">
        <v>56.5</v>
      </c>
      <c r="AO365" s="14">
        <v>74.3</v>
      </c>
      <c r="AP365" s="14">
        <v>42.7</v>
      </c>
      <c r="AQ365" s="107">
        <v>10.925564216089953</v>
      </c>
      <c r="AR365" s="115">
        <f t="shared" si="38"/>
        <v>127.92556421608995</v>
      </c>
      <c r="AW365" s="50">
        <v>1888</v>
      </c>
    </row>
    <row r="366" spans="1:49" ht="10.15" customHeight="1" x14ac:dyDescent="0.2">
      <c r="A366" s="24">
        <v>42245</v>
      </c>
      <c r="B366" s="54">
        <f t="shared" si="32"/>
        <v>2015</v>
      </c>
      <c r="D366" s="17">
        <v>51.66</v>
      </c>
      <c r="E366" s="32">
        <v>29.2</v>
      </c>
      <c r="F366" s="34">
        <f t="shared" si="35"/>
        <v>3113.11</v>
      </c>
      <c r="G366" s="34"/>
      <c r="H366" s="34">
        <v>120</v>
      </c>
      <c r="I366" s="6">
        <v>140000</v>
      </c>
      <c r="J366" s="6">
        <v>138</v>
      </c>
      <c r="K366" s="7" t="s">
        <v>96</v>
      </c>
      <c r="L366" s="96">
        <v>57.57</v>
      </c>
      <c r="M366" s="80">
        <f t="shared" si="36"/>
        <v>2216.4450000000002</v>
      </c>
      <c r="N366" s="145"/>
      <c r="O366" s="3">
        <v>55</v>
      </c>
      <c r="S366" s="26">
        <v>60</v>
      </c>
      <c r="U366" s="120">
        <v>228.45869999999999</v>
      </c>
      <c r="V366" s="120">
        <f t="shared" si="34"/>
        <v>8.0645921099999995</v>
      </c>
      <c r="W366" s="120">
        <v>221.92393999999996</v>
      </c>
      <c r="X366" s="120">
        <v>225</v>
      </c>
      <c r="Z366" s="128">
        <v>59.667560000000023</v>
      </c>
      <c r="AA366" s="91">
        <v>47.689790000000002</v>
      </c>
      <c r="AB366" s="91">
        <v>58.493000000000002</v>
      </c>
      <c r="AC366" s="91">
        <v>58.493000000000002</v>
      </c>
      <c r="AD366" s="91">
        <f t="shared" si="39"/>
        <v>2356.8686200000011</v>
      </c>
      <c r="AF366" s="55">
        <v>53.47</v>
      </c>
      <c r="AG366" s="138">
        <f t="shared" si="37"/>
        <v>2058.5949999999998</v>
      </c>
      <c r="AH366" s="78">
        <v>50.5</v>
      </c>
      <c r="AI366" s="27">
        <v>50.5</v>
      </c>
      <c r="AJ366" s="79">
        <v>69</v>
      </c>
      <c r="AK366" s="79">
        <v>69</v>
      </c>
      <c r="AM366" s="14">
        <v>52.2</v>
      </c>
      <c r="AN366" s="14">
        <v>57</v>
      </c>
      <c r="AO366" s="14">
        <v>73.900000000000006</v>
      </c>
      <c r="AP366" s="14">
        <v>47.4</v>
      </c>
      <c r="AQ366" s="107">
        <v>12.19503399903177</v>
      </c>
      <c r="AR366" s="115">
        <f t="shared" si="38"/>
        <v>133.49503399903179</v>
      </c>
      <c r="AW366" s="50">
        <v>1888</v>
      </c>
    </row>
    <row r="367" spans="1:49" ht="10.15" customHeight="1" x14ac:dyDescent="0.2">
      <c r="A367" s="24">
        <v>42246</v>
      </c>
      <c r="B367" s="54">
        <f t="shared" si="32"/>
        <v>2015</v>
      </c>
      <c r="C367" s="56">
        <v>42248</v>
      </c>
      <c r="D367" s="17">
        <v>51.66</v>
      </c>
      <c r="E367" s="32">
        <v>29.2</v>
      </c>
      <c r="F367" s="34">
        <f t="shared" si="35"/>
        <v>3113.11</v>
      </c>
      <c r="G367" s="34"/>
      <c r="H367" s="34">
        <v>120</v>
      </c>
      <c r="I367" s="6">
        <v>140000</v>
      </c>
      <c r="J367" s="6">
        <v>138</v>
      </c>
      <c r="K367" s="7" t="s">
        <v>96</v>
      </c>
      <c r="L367" s="96">
        <v>57.57</v>
      </c>
      <c r="M367" s="80">
        <f t="shared" si="36"/>
        <v>2216.4450000000002</v>
      </c>
      <c r="N367" s="145"/>
      <c r="O367" s="3">
        <v>53</v>
      </c>
      <c r="S367" s="26">
        <v>60</v>
      </c>
      <c r="U367" s="120">
        <v>225.1207</v>
      </c>
      <c r="V367" s="120">
        <f t="shared" si="34"/>
        <v>7.9467607099999995</v>
      </c>
      <c r="W367" s="120">
        <v>223.86379000000005</v>
      </c>
      <c r="X367" s="120">
        <v>225</v>
      </c>
      <c r="Z367" s="128">
        <v>60.456310000000002</v>
      </c>
      <c r="AA367" s="91">
        <v>46.781770000000002</v>
      </c>
      <c r="AB367" s="91">
        <v>58.493000000000002</v>
      </c>
      <c r="AC367" s="91">
        <v>58.493000000000002</v>
      </c>
      <c r="AD367" s="91">
        <f t="shared" si="39"/>
        <v>2388.0242450000001</v>
      </c>
      <c r="AF367" s="55">
        <v>53.47</v>
      </c>
      <c r="AG367" s="138">
        <f t="shared" si="37"/>
        <v>2058.5949999999998</v>
      </c>
      <c r="AH367" s="78">
        <v>47.9</v>
      </c>
      <c r="AI367" s="27">
        <v>47.9</v>
      </c>
      <c r="AJ367" s="79">
        <v>69</v>
      </c>
      <c r="AK367" s="79">
        <v>69</v>
      </c>
      <c r="AM367" s="14">
        <v>52.2</v>
      </c>
      <c r="AN367" s="14">
        <v>53.6</v>
      </c>
      <c r="AO367" s="14">
        <v>72.099999999999994</v>
      </c>
      <c r="AP367" s="14">
        <v>46.5</v>
      </c>
      <c r="AQ367" s="107">
        <v>18.12545679819716</v>
      </c>
      <c r="AR367" s="115">
        <f t="shared" si="38"/>
        <v>136.72545679819714</v>
      </c>
      <c r="AW367" s="50">
        <v>1888</v>
      </c>
    </row>
    <row r="368" spans="1:49" ht="10.15" customHeight="1" x14ac:dyDescent="0.2">
      <c r="A368" s="24">
        <v>42247</v>
      </c>
      <c r="B368" s="54">
        <f t="shared" si="32"/>
        <v>2015</v>
      </c>
      <c r="C368" s="56"/>
      <c r="D368" s="17">
        <v>51.66</v>
      </c>
      <c r="E368" s="32">
        <v>29.2</v>
      </c>
      <c r="F368" s="34">
        <f t="shared" si="35"/>
        <v>3113.11</v>
      </c>
      <c r="G368" s="34"/>
      <c r="H368" s="34">
        <v>118</v>
      </c>
      <c r="I368" s="6">
        <v>140000</v>
      </c>
      <c r="J368" s="6">
        <v>138</v>
      </c>
      <c r="K368" s="7" t="s">
        <v>96</v>
      </c>
      <c r="L368" s="96">
        <v>57.57</v>
      </c>
      <c r="M368" s="80">
        <f t="shared" si="36"/>
        <v>2216.4450000000002</v>
      </c>
      <c r="N368" s="145"/>
      <c r="O368" s="3">
        <v>50</v>
      </c>
      <c r="S368" s="26">
        <v>60</v>
      </c>
      <c r="U368" s="120">
        <v>228.43979999999999</v>
      </c>
      <c r="V368" s="120">
        <f t="shared" si="34"/>
        <v>8.0639249399999997</v>
      </c>
      <c r="W368" s="120">
        <v>224.74452999999986</v>
      </c>
      <c r="X368" s="120">
        <v>225</v>
      </c>
      <c r="Z368" s="128">
        <v>59.541659999999986</v>
      </c>
      <c r="AA368" s="91">
        <v>47.160580000000003</v>
      </c>
      <c r="AB368" s="91">
        <v>58.493000000000002</v>
      </c>
      <c r="AC368" s="91">
        <v>58.493000000000002</v>
      </c>
      <c r="AD368" s="91">
        <f t="shared" si="39"/>
        <v>2351.8955699999992</v>
      </c>
      <c r="AF368" s="55">
        <v>53.47</v>
      </c>
      <c r="AG368" s="138">
        <f t="shared" si="37"/>
        <v>2058.5949999999998</v>
      </c>
      <c r="AH368" s="78">
        <v>49.8</v>
      </c>
      <c r="AI368" s="27">
        <v>49.8</v>
      </c>
      <c r="AJ368" s="79">
        <v>69</v>
      </c>
      <c r="AK368" s="79">
        <v>69</v>
      </c>
      <c r="AM368" s="14">
        <v>52.2</v>
      </c>
      <c r="AN368" s="14">
        <v>53.6</v>
      </c>
      <c r="AO368" s="14">
        <v>73.400000000000006</v>
      </c>
      <c r="AP368" s="14">
        <v>47</v>
      </c>
      <c r="AQ368" s="107">
        <v>16.257019136971088</v>
      </c>
      <c r="AR368" s="115">
        <f t="shared" si="38"/>
        <v>136.65701913697109</v>
      </c>
      <c r="AW368" s="50">
        <v>1888</v>
      </c>
    </row>
    <row r="369" spans="1:49" ht="10.15" customHeight="1" x14ac:dyDescent="0.2">
      <c r="A369" s="24">
        <v>42248</v>
      </c>
      <c r="B369" s="54">
        <f t="shared" si="32"/>
        <v>2015</v>
      </c>
      <c r="D369" s="17">
        <v>51.66</v>
      </c>
      <c r="E369" s="32">
        <v>29.2</v>
      </c>
      <c r="F369" s="34">
        <f t="shared" si="35"/>
        <v>3113.11</v>
      </c>
      <c r="G369" s="34"/>
      <c r="H369" s="34">
        <v>119</v>
      </c>
      <c r="I369" s="6">
        <v>141000</v>
      </c>
      <c r="J369" s="6">
        <v>133</v>
      </c>
      <c r="K369" s="7" t="s">
        <v>96</v>
      </c>
      <c r="L369" s="96">
        <v>59.72</v>
      </c>
      <c r="M369" s="80">
        <f t="shared" si="36"/>
        <v>2299.2199999999998</v>
      </c>
      <c r="N369" s="145"/>
      <c r="O369" s="3">
        <v>49</v>
      </c>
      <c r="S369" s="26">
        <v>60</v>
      </c>
      <c r="U369" s="120">
        <v>221.44980000000001</v>
      </c>
      <c r="V369" s="120">
        <f t="shared" si="34"/>
        <v>7.8171779399999997</v>
      </c>
      <c r="W369" s="120">
        <v>223.40470999999994</v>
      </c>
      <c r="X369" s="120">
        <v>230</v>
      </c>
      <c r="Z369" s="128">
        <v>60.191729999999993</v>
      </c>
      <c r="AA369" s="91">
        <v>46.924840000000003</v>
      </c>
      <c r="AB369" s="91">
        <v>58.585000000000001</v>
      </c>
      <c r="AC369" s="91">
        <v>58.585000000000001</v>
      </c>
      <c r="AD369" s="91">
        <f t="shared" si="39"/>
        <v>2377.5733349999996</v>
      </c>
      <c r="AF369" s="55">
        <v>55.62</v>
      </c>
      <c r="AG369" s="138">
        <f t="shared" si="37"/>
        <v>2141.37</v>
      </c>
      <c r="AH369" s="78">
        <v>45.6</v>
      </c>
      <c r="AI369" s="27">
        <v>45.6</v>
      </c>
      <c r="AJ369" s="79">
        <v>70</v>
      </c>
      <c r="AK369" s="79">
        <v>70</v>
      </c>
      <c r="AM369" s="14">
        <v>52.1</v>
      </c>
      <c r="AN369" s="14">
        <v>53.9</v>
      </c>
      <c r="AO369" s="14">
        <v>76.400000000000006</v>
      </c>
      <c r="AP369" s="14">
        <v>47.2</v>
      </c>
      <c r="AQ369" s="107">
        <v>8.8822427582876706</v>
      </c>
      <c r="AR369" s="115">
        <f t="shared" si="38"/>
        <v>132.48224275828767</v>
      </c>
      <c r="AW369" s="50">
        <v>1963</v>
      </c>
    </row>
    <row r="370" spans="1:49" ht="10.15" customHeight="1" x14ac:dyDescent="0.2">
      <c r="A370" s="24">
        <v>42249</v>
      </c>
      <c r="B370" s="54">
        <f t="shared" si="32"/>
        <v>2015</v>
      </c>
      <c r="D370" s="17">
        <v>51.66</v>
      </c>
      <c r="E370" s="32">
        <v>29.2</v>
      </c>
      <c r="F370" s="34">
        <f t="shared" si="35"/>
        <v>3113.11</v>
      </c>
      <c r="G370" s="34"/>
      <c r="H370" s="34">
        <v>120</v>
      </c>
      <c r="I370" s="6">
        <v>141000</v>
      </c>
      <c r="J370" s="6">
        <v>133</v>
      </c>
      <c r="K370" s="7" t="s">
        <v>96</v>
      </c>
      <c r="L370" s="96">
        <v>59.72</v>
      </c>
      <c r="M370" s="80">
        <f t="shared" si="36"/>
        <v>2299.2199999999998</v>
      </c>
      <c r="N370" s="145"/>
      <c r="O370" s="3">
        <v>48</v>
      </c>
      <c r="S370" s="26">
        <v>60</v>
      </c>
      <c r="U370" s="120">
        <v>218.1224</v>
      </c>
      <c r="V370" s="120">
        <f t="shared" si="34"/>
        <v>7.6997207199999993</v>
      </c>
      <c r="W370" s="120">
        <v>220.84428000000011</v>
      </c>
      <c r="X370" s="120">
        <v>230</v>
      </c>
      <c r="Z370" s="128">
        <v>60.903970000000008</v>
      </c>
      <c r="AA370" s="91">
        <v>46.692590000000003</v>
      </c>
      <c r="AB370" s="91">
        <v>58.585000000000001</v>
      </c>
      <c r="AC370" s="91">
        <v>58.585000000000001</v>
      </c>
      <c r="AD370" s="91">
        <f t="shared" si="39"/>
        <v>2405.7068150000005</v>
      </c>
      <c r="AF370" s="55">
        <v>55.62</v>
      </c>
      <c r="AG370" s="138">
        <f t="shared" si="37"/>
        <v>2141.37</v>
      </c>
      <c r="AH370" s="78">
        <v>45.9</v>
      </c>
      <c r="AI370" s="27">
        <v>45.9</v>
      </c>
      <c r="AJ370" s="79">
        <v>70</v>
      </c>
      <c r="AK370" s="79">
        <v>70</v>
      </c>
      <c r="AM370" s="14">
        <v>51.7</v>
      </c>
      <c r="AN370" s="14">
        <v>54.4</v>
      </c>
      <c r="AO370" s="14">
        <v>77.400000000000006</v>
      </c>
      <c r="AP370" s="14">
        <v>46.1</v>
      </c>
      <c r="AQ370" s="107">
        <v>2.8717255233998782</v>
      </c>
      <c r="AR370" s="115">
        <f t="shared" si="38"/>
        <v>126.37172552339987</v>
      </c>
      <c r="AW370" s="50">
        <v>1963</v>
      </c>
    </row>
    <row r="371" spans="1:49" ht="10.15" customHeight="1" x14ac:dyDescent="0.2">
      <c r="A371" s="24">
        <v>42250</v>
      </c>
      <c r="B371" s="54">
        <f t="shared" ref="B371:B429" si="40">YEAR(A371)</f>
        <v>2015</v>
      </c>
      <c r="D371" s="17">
        <v>51.66</v>
      </c>
      <c r="E371" s="32">
        <v>29.2</v>
      </c>
      <c r="F371" s="34">
        <f t="shared" si="35"/>
        <v>3113.11</v>
      </c>
      <c r="G371" s="34"/>
      <c r="H371" s="34">
        <v>123</v>
      </c>
      <c r="I371" s="6">
        <v>141000</v>
      </c>
      <c r="J371" s="6">
        <v>133</v>
      </c>
      <c r="K371" s="7" t="s">
        <v>96</v>
      </c>
      <c r="L371" s="96">
        <v>59.72</v>
      </c>
      <c r="M371" s="80">
        <f t="shared" si="36"/>
        <v>2299.2199999999998</v>
      </c>
      <c r="N371" s="145"/>
      <c r="O371" s="3">
        <v>48</v>
      </c>
      <c r="S371" s="26">
        <v>60</v>
      </c>
      <c r="U371" s="120">
        <v>238.00200000000001</v>
      </c>
      <c r="V371" s="120">
        <f t="shared" si="34"/>
        <v>8.4014705999999997</v>
      </c>
      <c r="W371" s="120">
        <v>220.37228000000002</v>
      </c>
      <c r="X371" s="120">
        <v>230</v>
      </c>
      <c r="Z371" s="128">
        <v>61.02006999999999</v>
      </c>
      <c r="AA371" s="91">
        <v>46.624839999999999</v>
      </c>
      <c r="AB371" s="91">
        <v>58.585000000000001</v>
      </c>
      <c r="AC371" s="91">
        <v>58.585000000000001</v>
      </c>
      <c r="AD371" s="91">
        <f t="shared" ref="AD371:AD402" si="41">Z371*$AD$1</f>
        <v>2410.2927649999997</v>
      </c>
      <c r="AF371" s="55">
        <v>55.62</v>
      </c>
      <c r="AG371" s="138">
        <f t="shared" si="37"/>
        <v>2141.37</v>
      </c>
      <c r="AH371" s="78">
        <v>48.2</v>
      </c>
      <c r="AI371" s="27">
        <v>48.2</v>
      </c>
      <c r="AJ371" s="79">
        <v>70</v>
      </c>
      <c r="AK371" s="79">
        <v>70</v>
      </c>
      <c r="AM371" s="14">
        <v>51.6</v>
      </c>
      <c r="AN371" s="14">
        <v>54.5</v>
      </c>
      <c r="AO371" s="14">
        <v>75.900000000000006</v>
      </c>
      <c r="AP371" s="14">
        <v>48.4</v>
      </c>
      <c r="AQ371" s="107">
        <v>0.59876998321685149</v>
      </c>
      <c r="AR371" s="115">
        <f t="shared" si="38"/>
        <v>124.89876998321687</v>
      </c>
      <c r="AW371" s="50">
        <v>1963</v>
      </c>
    </row>
    <row r="372" spans="1:49" ht="10.15" customHeight="1" x14ac:dyDescent="0.2">
      <c r="A372" s="24">
        <v>42251</v>
      </c>
      <c r="B372" s="54">
        <f t="shared" si="40"/>
        <v>2015</v>
      </c>
      <c r="D372" s="17">
        <v>51.66</v>
      </c>
      <c r="E372" s="32">
        <v>29.2</v>
      </c>
      <c r="F372" s="34">
        <f t="shared" si="35"/>
        <v>3113.11</v>
      </c>
      <c r="G372" s="34"/>
      <c r="H372" s="34">
        <v>118</v>
      </c>
      <c r="I372" s="6">
        <v>141000</v>
      </c>
      <c r="J372" s="6">
        <v>133</v>
      </c>
      <c r="K372" s="7" t="s">
        <v>96</v>
      </c>
      <c r="L372" s="96">
        <v>59.72</v>
      </c>
      <c r="M372" s="80">
        <f t="shared" si="36"/>
        <v>2299.2199999999998</v>
      </c>
      <c r="N372" s="145"/>
      <c r="O372" s="3">
        <v>52</v>
      </c>
      <c r="S372" s="26">
        <v>60</v>
      </c>
      <c r="U372" s="120">
        <v>239.05369999999999</v>
      </c>
      <c r="V372" s="120">
        <f t="shared" si="34"/>
        <v>8.4385956099999984</v>
      </c>
      <c r="W372" s="120">
        <v>222.61724000000007</v>
      </c>
      <c r="X372" s="120">
        <v>230</v>
      </c>
      <c r="Z372" s="128">
        <v>60.412699999999994</v>
      </c>
      <c r="AA372" s="91">
        <v>49.137549999999997</v>
      </c>
      <c r="AB372" s="91">
        <v>58.585000000000001</v>
      </c>
      <c r="AC372" s="91">
        <v>58.585000000000001</v>
      </c>
      <c r="AD372" s="91">
        <f t="shared" si="41"/>
        <v>2386.3016499999999</v>
      </c>
      <c r="AF372" s="55">
        <v>55.62</v>
      </c>
      <c r="AG372" s="138">
        <f t="shared" si="37"/>
        <v>2141.37</v>
      </c>
      <c r="AH372" s="78">
        <v>51.3</v>
      </c>
      <c r="AI372" s="27">
        <v>51.3</v>
      </c>
      <c r="AJ372" s="79">
        <v>70</v>
      </c>
      <c r="AK372" s="79">
        <v>70</v>
      </c>
      <c r="AM372" s="14">
        <v>52.2</v>
      </c>
      <c r="AN372" s="14">
        <v>55.2</v>
      </c>
      <c r="AO372" s="14">
        <v>75.7</v>
      </c>
      <c r="AP372" s="14">
        <v>47.1</v>
      </c>
      <c r="AQ372" s="107">
        <v>9.3792157551361655</v>
      </c>
      <c r="AR372" s="115">
        <f t="shared" si="38"/>
        <v>132.17921575513617</v>
      </c>
      <c r="AW372" s="50">
        <v>1963</v>
      </c>
    </row>
    <row r="373" spans="1:49" ht="10.15" customHeight="1" x14ac:dyDescent="0.2">
      <c r="A373" s="24">
        <v>42252</v>
      </c>
      <c r="B373" s="54">
        <f t="shared" si="40"/>
        <v>2015</v>
      </c>
      <c r="D373" s="17">
        <v>51.66</v>
      </c>
      <c r="E373" s="32">
        <v>29.2</v>
      </c>
      <c r="F373" s="34">
        <f t="shared" si="35"/>
        <v>3113.11</v>
      </c>
      <c r="G373" s="34"/>
      <c r="H373" s="34">
        <v>117</v>
      </c>
      <c r="I373" s="6">
        <v>141000</v>
      </c>
      <c r="J373" s="6">
        <v>133</v>
      </c>
      <c r="K373" s="7" t="s">
        <v>96</v>
      </c>
      <c r="L373" s="96">
        <v>59.72</v>
      </c>
      <c r="M373" s="80">
        <f t="shared" si="36"/>
        <v>2299.2199999999998</v>
      </c>
      <c r="N373" s="145"/>
      <c r="O373" s="3">
        <v>54</v>
      </c>
      <c r="S373" s="26">
        <v>60</v>
      </c>
      <c r="U373" s="120">
        <v>238.45580000000001</v>
      </c>
      <c r="V373" s="120">
        <f t="shared" si="34"/>
        <v>8.4174897399999988</v>
      </c>
      <c r="W373" s="120">
        <v>222.60596000000007</v>
      </c>
      <c r="X373" s="120">
        <v>230</v>
      </c>
      <c r="Z373" s="128">
        <v>59.063660000000013</v>
      </c>
      <c r="AA373" s="91">
        <v>50.20731</v>
      </c>
      <c r="AB373" s="91">
        <v>58.585000000000001</v>
      </c>
      <c r="AC373" s="91">
        <v>58.585000000000001</v>
      </c>
      <c r="AD373" s="91">
        <f t="shared" si="41"/>
        <v>2333.0145700000007</v>
      </c>
      <c r="AF373" s="55">
        <v>55.62</v>
      </c>
      <c r="AG373" s="138">
        <f t="shared" si="37"/>
        <v>2141.37</v>
      </c>
      <c r="AH373" s="78">
        <v>48.1</v>
      </c>
      <c r="AI373" s="27">
        <v>48.1</v>
      </c>
      <c r="AJ373" s="79">
        <v>70</v>
      </c>
      <c r="AK373" s="79">
        <v>70</v>
      </c>
      <c r="AM373" s="14">
        <v>52.2</v>
      </c>
      <c r="AN373" s="14">
        <v>56.3</v>
      </c>
      <c r="AO373" s="14">
        <v>72.900000000000006</v>
      </c>
      <c r="AP373" s="14">
        <v>46.2</v>
      </c>
      <c r="AQ373" s="107">
        <v>23.597717182692232</v>
      </c>
      <c r="AR373" s="115">
        <f t="shared" si="38"/>
        <v>142.69771718269223</v>
      </c>
      <c r="AW373" s="50">
        <v>1963</v>
      </c>
    </row>
    <row r="374" spans="1:49" ht="10.15" customHeight="1" x14ac:dyDescent="0.2">
      <c r="A374" s="24">
        <v>42253</v>
      </c>
      <c r="B374" s="54">
        <f t="shared" si="40"/>
        <v>2015</v>
      </c>
      <c r="D374" s="17">
        <v>51.66</v>
      </c>
      <c r="E374" s="32">
        <v>29.2</v>
      </c>
      <c r="F374" s="34">
        <f t="shared" si="35"/>
        <v>3113.11</v>
      </c>
      <c r="G374" s="34"/>
      <c r="H374" s="34">
        <v>118</v>
      </c>
      <c r="I374" s="6">
        <v>141000</v>
      </c>
      <c r="J374" s="6">
        <v>133</v>
      </c>
      <c r="K374" s="7" t="s">
        <v>96</v>
      </c>
      <c r="L374" s="96">
        <v>59.72</v>
      </c>
      <c r="M374" s="80">
        <f t="shared" si="36"/>
        <v>2299.2199999999998</v>
      </c>
      <c r="N374" s="145"/>
      <c r="O374" s="3">
        <v>51</v>
      </c>
      <c r="S374" s="26">
        <v>60</v>
      </c>
      <c r="U374" s="120">
        <v>238.5941</v>
      </c>
      <c r="V374" s="120">
        <f t="shared" si="34"/>
        <v>8.4223717299999983</v>
      </c>
      <c r="W374" s="120">
        <v>219.25153999999998</v>
      </c>
      <c r="X374" s="120">
        <v>230</v>
      </c>
      <c r="Z374" s="128">
        <v>60.219850000000022</v>
      </c>
      <c r="AA374" s="91">
        <v>50.825539999999997</v>
      </c>
      <c r="AB374" s="91">
        <v>58.585000000000001</v>
      </c>
      <c r="AC374" s="91">
        <v>58.585000000000001</v>
      </c>
      <c r="AD374" s="91">
        <f t="shared" si="41"/>
        <v>2378.684075000001</v>
      </c>
      <c r="AF374" s="55">
        <v>55.62</v>
      </c>
      <c r="AG374" s="138">
        <f t="shared" si="37"/>
        <v>2141.37</v>
      </c>
      <c r="AH374" s="78">
        <v>49.7</v>
      </c>
      <c r="AI374" s="27">
        <v>49.7</v>
      </c>
      <c r="AJ374" s="79">
        <v>70</v>
      </c>
      <c r="AK374" s="79">
        <v>70</v>
      </c>
      <c r="AM374" s="14">
        <v>51.8</v>
      </c>
      <c r="AN374" s="14">
        <v>55.3</v>
      </c>
      <c r="AO374" s="14">
        <v>67.2</v>
      </c>
      <c r="AP374" s="14">
        <v>45.9</v>
      </c>
      <c r="AQ374" s="107">
        <v>23.432024277496328</v>
      </c>
      <c r="AR374" s="115">
        <f t="shared" si="38"/>
        <v>136.53202427749633</v>
      </c>
      <c r="AW374" s="50">
        <v>1963</v>
      </c>
    </row>
    <row r="375" spans="1:49" ht="10.15" customHeight="1" x14ac:dyDescent="0.2">
      <c r="A375" s="24">
        <v>42254</v>
      </c>
      <c r="B375" s="54">
        <f t="shared" si="40"/>
        <v>2015</v>
      </c>
      <c r="D375" s="17">
        <v>51.66</v>
      </c>
      <c r="E375" s="32">
        <v>29.2</v>
      </c>
      <c r="F375" s="34">
        <f t="shared" si="35"/>
        <v>3113.11</v>
      </c>
      <c r="G375" s="34"/>
      <c r="H375" s="34">
        <v>115</v>
      </c>
      <c r="I375" s="6">
        <v>141000</v>
      </c>
      <c r="J375" s="6">
        <v>133</v>
      </c>
      <c r="K375" s="7" t="s">
        <v>96</v>
      </c>
      <c r="L375" s="96">
        <v>59.72</v>
      </c>
      <c r="M375" s="80">
        <f t="shared" si="36"/>
        <v>2299.2199999999998</v>
      </c>
      <c r="N375" s="145"/>
      <c r="O375" s="3">
        <v>53</v>
      </c>
      <c r="S375" s="26">
        <v>60</v>
      </c>
      <c r="U375" s="120">
        <v>239.69970000000001</v>
      </c>
      <c r="V375" s="120">
        <f t="shared" si="34"/>
        <v>8.4613994100000003</v>
      </c>
      <c r="W375" s="120">
        <v>215.97838000000004</v>
      </c>
      <c r="X375" s="120">
        <v>230</v>
      </c>
      <c r="Z375" s="128">
        <v>58.867960000000004</v>
      </c>
      <c r="AA375" s="91">
        <v>53.270569999999999</v>
      </c>
      <c r="AB375" s="91">
        <v>58.585000000000001</v>
      </c>
      <c r="AC375" s="91">
        <v>58.585000000000001</v>
      </c>
      <c r="AD375" s="91">
        <f t="shared" si="41"/>
        <v>2325.28442</v>
      </c>
      <c r="AF375" s="55">
        <v>55.62</v>
      </c>
      <c r="AG375" s="138">
        <f t="shared" si="37"/>
        <v>2141.37</v>
      </c>
      <c r="AH375" s="78">
        <v>47</v>
      </c>
      <c r="AI375" s="27">
        <v>47</v>
      </c>
      <c r="AJ375" s="79">
        <v>70</v>
      </c>
      <c r="AK375" s="79">
        <v>70</v>
      </c>
      <c r="AM375" s="14">
        <v>51.4</v>
      </c>
      <c r="AN375" s="14">
        <v>54.7</v>
      </c>
      <c r="AO375" s="14">
        <v>66.400000000000006</v>
      </c>
      <c r="AP375" s="14">
        <v>46.2</v>
      </c>
      <c r="AQ375" s="107">
        <v>23.781007824117054</v>
      </c>
      <c r="AR375" s="115">
        <f t="shared" si="38"/>
        <v>136.38100782411706</v>
      </c>
      <c r="AW375" s="50">
        <v>1963</v>
      </c>
    </row>
    <row r="376" spans="1:49" ht="10.15" customHeight="1" x14ac:dyDescent="0.2">
      <c r="A376" s="24">
        <v>42255</v>
      </c>
      <c r="B376" s="54">
        <f t="shared" si="40"/>
        <v>2015</v>
      </c>
      <c r="D376" s="17">
        <v>51.66</v>
      </c>
      <c r="E376" s="32">
        <v>29.2</v>
      </c>
      <c r="F376" s="34">
        <f t="shared" si="35"/>
        <v>3113.11</v>
      </c>
      <c r="G376" s="34"/>
      <c r="H376" s="34">
        <v>116</v>
      </c>
      <c r="I376" s="6">
        <v>141000</v>
      </c>
      <c r="J376" s="6">
        <v>133</v>
      </c>
      <c r="K376" s="7" t="s">
        <v>96</v>
      </c>
      <c r="L376" s="96">
        <v>59.72</v>
      </c>
      <c r="M376" s="80">
        <f t="shared" si="36"/>
        <v>2299.2199999999998</v>
      </c>
      <c r="N376" s="145"/>
      <c r="O376" s="3">
        <v>50</v>
      </c>
      <c r="S376" s="26">
        <v>60</v>
      </c>
      <c r="U376" s="120">
        <v>238.1679</v>
      </c>
      <c r="V376" s="120">
        <f t="shared" si="34"/>
        <v>8.4073268699999986</v>
      </c>
      <c r="W376" s="120">
        <v>212.31320000000002</v>
      </c>
      <c r="X376" s="111">
        <v>227</v>
      </c>
      <c r="Y376" s="124" t="s">
        <v>111</v>
      </c>
      <c r="Z376" s="128">
        <v>57.931550000000001</v>
      </c>
      <c r="AA376" s="91">
        <v>54.166490000000003</v>
      </c>
      <c r="AB376" s="91">
        <v>58.585000000000001</v>
      </c>
      <c r="AC376" s="91">
        <v>58.585000000000001</v>
      </c>
      <c r="AD376" s="91">
        <f t="shared" si="41"/>
        <v>2288.296225</v>
      </c>
      <c r="AF376" s="55">
        <v>55.62</v>
      </c>
      <c r="AG376" s="138">
        <f t="shared" si="37"/>
        <v>2141.37</v>
      </c>
      <c r="AH376" s="78">
        <v>49.3</v>
      </c>
      <c r="AI376" s="27">
        <v>49.3</v>
      </c>
      <c r="AJ376" s="79">
        <v>70</v>
      </c>
      <c r="AK376" s="79">
        <v>70</v>
      </c>
      <c r="AM376" s="14">
        <v>51.7</v>
      </c>
      <c r="AN376" s="14">
        <v>54.8</v>
      </c>
      <c r="AO376" s="14">
        <v>72.2</v>
      </c>
      <c r="AP376" s="14">
        <v>45.9</v>
      </c>
      <c r="AQ376" s="107">
        <v>20.762599370544368</v>
      </c>
      <c r="AR376" s="115">
        <f t="shared" si="38"/>
        <v>138.86259937054436</v>
      </c>
      <c r="AW376" s="50">
        <v>1963</v>
      </c>
    </row>
    <row r="377" spans="1:49" ht="10.15" customHeight="1" x14ac:dyDescent="0.2">
      <c r="A377" s="24">
        <v>42256</v>
      </c>
      <c r="B377" s="54">
        <f t="shared" si="40"/>
        <v>2015</v>
      </c>
      <c r="D377" s="17">
        <v>51.66</v>
      </c>
      <c r="E377" s="32">
        <v>29.2</v>
      </c>
      <c r="F377" s="34">
        <f t="shared" si="35"/>
        <v>3113.11</v>
      </c>
      <c r="G377" s="34"/>
      <c r="H377" s="34">
        <v>108</v>
      </c>
      <c r="I377" s="6">
        <v>141000</v>
      </c>
      <c r="J377" s="6">
        <v>133</v>
      </c>
      <c r="K377" s="7" t="s">
        <v>96</v>
      </c>
      <c r="L377" s="96">
        <v>59.72</v>
      </c>
      <c r="M377" s="80">
        <f t="shared" si="36"/>
        <v>2299.2199999999998</v>
      </c>
      <c r="N377" s="145"/>
      <c r="O377" s="3">
        <v>51</v>
      </c>
      <c r="S377" s="26">
        <v>60</v>
      </c>
      <c r="U377" s="120">
        <v>236.95089999999999</v>
      </c>
      <c r="V377" s="120">
        <f t="shared" si="34"/>
        <v>8.3643667699999984</v>
      </c>
      <c r="W377" s="120">
        <v>221.24866000000006</v>
      </c>
      <c r="X377" s="111">
        <v>227</v>
      </c>
      <c r="Y377" s="124" t="s">
        <v>111</v>
      </c>
      <c r="Z377" s="128">
        <v>59.057640000000006</v>
      </c>
      <c r="AA377" s="91">
        <v>53.167650000000002</v>
      </c>
      <c r="AB377" s="91">
        <v>58.585000000000001</v>
      </c>
      <c r="AC377" s="91">
        <v>58.585000000000001</v>
      </c>
      <c r="AD377" s="91">
        <f t="shared" si="41"/>
        <v>2332.7767800000001</v>
      </c>
      <c r="AF377" s="55">
        <v>55.62</v>
      </c>
      <c r="AG377" s="138">
        <f t="shared" si="37"/>
        <v>2141.37</v>
      </c>
      <c r="AH377" s="78">
        <v>41</v>
      </c>
      <c r="AI377" s="27">
        <v>41</v>
      </c>
      <c r="AJ377" s="79">
        <v>70</v>
      </c>
      <c r="AK377" s="79">
        <v>70</v>
      </c>
      <c r="AM377" s="14">
        <v>51.8</v>
      </c>
      <c r="AN377" s="14">
        <v>54.9</v>
      </c>
      <c r="AO377" s="14">
        <v>81.7</v>
      </c>
      <c r="AP377" s="14">
        <v>47.1</v>
      </c>
      <c r="AQ377" s="107">
        <v>8.0316923012730808</v>
      </c>
      <c r="AR377" s="115">
        <f t="shared" si="38"/>
        <v>136.83169230127308</v>
      </c>
      <c r="AW377" s="50">
        <v>1963</v>
      </c>
    </row>
    <row r="378" spans="1:49" ht="10.15" customHeight="1" x14ac:dyDescent="0.2">
      <c r="A378" s="24">
        <v>42257</v>
      </c>
      <c r="B378" s="54">
        <f t="shared" si="40"/>
        <v>2015</v>
      </c>
      <c r="D378" s="17">
        <v>51.66</v>
      </c>
      <c r="E378" s="32">
        <v>29.2</v>
      </c>
      <c r="F378" s="34">
        <f t="shared" si="35"/>
        <v>3113.11</v>
      </c>
      <c r="G378" s="34"/>
      <c r="H378" s="34">
        <v>117</v>
      </c>
      <c r="I378" s="6">
        <v>141000</v>
      </c>
      <c r="J378" s="6">
        <v>133</v>
      </c>
      <c r="K378" s="7" t="s">
        <v>96</v>
      </c>
      <c r="L378" s="96">
        <v>59.72</v>
      </c>
      <c r="M378" s="80">
        <f t="shared" si="36"/>
        <v>2299.2199999999998</v>
      </c>
      <c r="N378" s="145"/>
      <c r="O378" s="3">
        <v>44</v>
      </c>
      <c r="S378" s="26">
        <v>60</v>
      </c>
      <c r="U378" s="120">
        <v>237.7159</v>
      </c>
      <c r="V378" s="120">
        <f t="shared" si="34"/>
        <v>8.3913712700000005</v>
      </c>
      <c r="W378" s="120">
        <v>209.19193999999996</v>
      </c>
      <c r="X378" s="111">
        <v>227</v>
      </c>
      <c r="Y378" s="124" t="s">
        <v>111</v>
      </c>
      <c r="Z378" s="128">
        <v>58.866910000000018</v>
      </c>
      <c r="AA378" s="91">
        <v>51.086880000000001</v>
      </c>
      <c r="AB378" s="91">
        <v>59.6</v>
      </c>
      <c r="AC378" s="91">
        <v>59.6</v>
      </c>
      <c r="AD378" s="91">
        <f t="shared" si="41"/>
        <v>2325.2429450000009</v>
      </c>
      <c r="AE378" s="92" t="s">
        <v>114</v>
      </c>
      <c r="AF378" s="55">
        <v>55.62</v>
      </c>
      <c r="AG378" s="138">
        <f t="shared" si="37"/>
        <v>2141.37</v>
      </c>
      <c r="AH378" s="78">
        <v>41.4</v>
      </c>
      <c r="AI378" s="27">
        <v>41.4</v>
      </c>
      <c r="AJ378" s="82">
        <v>50</v>
      </c>
      <c r="AK378" s="79">
        <v>70</v>
      </c>
      <c r="AL378" s="123" t="s">
        <v>103</v>
      </c>
      <c r="AM378" s="14">
        <v>54</v>
      </c>
      <c r="AN378" s="14">
        <v>53.9</v>
      </c>
      <c r="AO378" s="14">
        <v>80.099999999999994</v>
      </c>
      <c r="AP378" s="14">
        <v>49.5</v>
      </c>
      <c r="AQ378" s="107">
        <v>11.612648709240592</v>
      </c>
      <c r="AR378" s="115">
        <f t="shared" si="38"/>
        <v>141.2126487092406</v>
      </c>
      <c r="AW378" s="50">
        <v>1963</v>
      </c>
    </row>
    <row r="379" spans="1:49" ht="10.15" customHeight="1" x14ac:dyDescent="0.2">
      <c r="A379" s="24">
        <v>42258</v>
      </c>
      <c r="B379" s="54">
        <f t="shared" si="40"/>
        <v>2015</v>
      </c>
      <c r="D379" s="17">
        <v>51.66</v>
      </c>
      <c r="E379" s="32">
        <v>29.2</v>
      </c>
      <c r="F379" s="34">
        <f t="shared" si="35"/>
        <v>3113.11</v>
      </c>
      <c r="G379" s="34"/>
      <c r="H379" s="34">
        <v>115</v>
      </c>
      <c r="I379" s="6">
        <v>141000</v>
      </c>
      <c r="J379" s="6">
        <v>133</v>
      </c>
      <c r="K379" s="7" t="s">
        <v>96</v>
      </c>
      <c r="L379" s="96">
        <v>59.72</v>
      </c>
      <c r="M379" s="80">
        <f t="shared" si="36"/>
        <v>2299.2199999999998</v>
      </c>
      <c r="N379" s="145"/>
      <c r="O379" s="3">
        <v>43</v>
      </c>
      <c r="S379" s="26">
        <v>60</v>
      </c>
      <c r="U379" s="120">
        <v>234.23840000000001</v>
      </c>
      <c r="V379" s="120">
        <f t="shared" si="34"/>
        <v>8.2686155199999991</v>
      </c>
      <c r="W379" s="120">
        <v>212.5413199999999</v>
      </c>
      <c r="X379" s="120">
        <v>230</v>
      </c>
      <c r="Z379" s="128">
        <v>57.284979999999997</v>
      </c>
      <c r="AA379" s="91">
        <v>50.068820000000002</v>
      </c>
      <c r="AB379" s="91">
        <v>59.6</v>
      </c>
      <c r="AC379" s="91">
        <v>59.6</v>
      </c>
      <c r="AD379" s="91">
        <f t="shared" si="41"/>
        <v>2262.7567100000001</v>
      </c>
      <c r="AF379" s="55">
        <v>55.62</v>
      </c>
      <c r="AG379" s="138">
        <f t="shared" si="37"/>
        <v>2141.37</v>
      </c>
      <c r="AH379" s="78">
        <v>43.2</v>
      </c>
      <c r="AI379" s="27">
        <v>43.2</v>
      </c>
      <c r="AJ379" s="82">
        <v>50</v>
      </c>
      <c r="AK379" s="79">
        <v>70</v>
      </c>
      <c r="AL379" s="123" t="s">
        <v>103</v>
      </c>
      <c r="AM379" s="14">
        <v>49.8</v>
      </c>
      <c r="AN379" s="14">
        <v>50.5</v>
      </c>
      <c r="AO379" s="14">
        <v>75.7</v>
      </c>
      <c r="AP379" s="14">
        <v>48.4</v>
      </c>
      <c r="AQ379" s="107">
        <v>20.647080866708681</v>
      </c>
      <c r="AR379" s="115">
        <f t="shared" si="38"/>
        <v>144.74708086670867</v>
      </c>
      <c r="AW379" s="50">
        <v>1963</v>
      </c>
    </row>
    <row r="380" spans="1:49" ht="10.15" customHeight="1" x14ac:dyDescent="0.2">
      <c r="A380" s="24">
        <v>42259</v>
      </c>
      <c r="B380" s="54">
        <f t="shared" si="40"/>
        <v>2015</v>
      </c>
      <c r="D380" s="17">
        <v>51.66</v>
      </c>
      <c r="E380" s="32">
        <v>29.2</v>
      </c>
      <c r="F380" s="34">
        <f t="shared" si="35"/>
        <v>3113.11</v>
      </c>
      <c r="G380" s="34"/>
      <c r="H380" s="34">
        <v>117</v>
      </c>
      <c r="I380" s="6">
        <v>141000</v>
      </c>
      <c r="J380" s="6">
        <v>133</v>
      </c>
      <c r="K380" s="7" t="s">
        <v>96</v>
      </c>
      <c r="L380" s="96">
        <v>59.72</v>
      </c>
      <c r="M380" s="80">
        <f t="shared" si="36"/>
        <v>2299.2199999999998</v>
      </c>
      <c r="N380" s="145"/>
      <c r="O380" s="3">
        <v>45</v>
      </c>
      <c r="S380" s="26">
        <v>60</v>
      </c>
      <c r="U380" s="120">
        <v>228.92850000000001</v>
      </c>
      <c r="V380" s="120">
        <f t="shared" si="34"/>
        <v>8.0811760499999998</v>
      </c>
      <c r="W380" s="120">
        <v>212.54819999999992</v>
      </c>
      <c r="X380" s="120">
        <v>230</v>
      </c>
      <c r="Z380" s="128">
        <v>55.742790000000007</v>
      </c>
      <c r="AA380" s="91">
        <v>49.688549999999999</v>
      </c>
      <c r="AB380" s="91">
        <v>59.6</v>
      </c>
      <c r="AC380" s="91">
        <v>59.6</v>
      </c>
      <c r="AD380" s="91">
        <f t="shared" si="41"/>
        <v>2201.8402050000004</v>
      </c>
      <c r="AF380" s="55">
        <v>55.62</v>
      </c>
      <c r="AG380" s="138">
        <f t="shared" si="37"/>
        <v>2141.37</v>
      </c>
      <c r="AH380" s="78">
        <v>43.6</v>
      </c>
      <c r="AI380" s="27">
        <v>43.6</v>
      </c>
      <c r="AJ380" s="82">
        <v>50</v>
      </c>
      <c r="AK380" s="79">
        <v>70</v>
      </c>
      <c r="AL380" s="123" t="s">
        <v>103</v>
      </c>
      <c r="AM380" s="14">
        <v>50.1</v>
      </c>
      <c r="AN380" s="14">
        <v>50.8</v>
      </c>
      <c r="AO380" s="14">
        <v>75.900000000000006</v>
      </c>
      <c r="AP380" s="14">
        <v>47.7</v>
      </c>
      <c r="AQ380" s="107">
        <v>21</v>
      </c>
      <c r="AR380" s="115">
        <f t="shared" si="38"/>
        <v>144.60000000000002</v>
      </c>
      <c r="AW380" s="50">
        <v>1963</v>
      </c>
    </row>
    <row r="381" spans="1:49" ht="10.15" customHeight="1" x14ac:dyDescent="0.2">
      <c r="A381" s="24">
        <v>42260</v>
      </c>
      <c r="B381" s="54">
        <f t="shared" si="40"/>
        <v>2015</v>
      </c>
      <c r="D381" s="17">
        <v>51.66</v>
      </c>
      <c r="E381" s="32">
        <v>29.2</v>
      </c>
      <c r="F381" s="34">
        <f t="shared" si="35"/>
        <v>3113.11</v>
      </c>
      <c r="G381" s="34"/>
      <c r="H381" s="34">
        <v>117</v>
      </c>
      <c r="I381" s="6">
        <v>141000</v>
      </c>
      <c r="J381" s="105">
        <v>120</v>
      </c>
      <c r="K381" s="7" t="s">
        <v>104</v>
      </c>
      <c r="L381" s="96">
        <v>59.72</v>
      </c>
      <c r="M381" s="80">
        <f t="shared" si="36"/>
        <v>2299.2199999999998</v>
      </c>
      <c r="N381" s="145"/>
      <c r="O381" s="3">
        <v>46</v>
      </c>
      <c r="S381" s="26">
        <v>60</v>
      </c>
      <c r="U381" s="120">
        <v>212.40479999999999</v>
      </c>
      <c r="V381" s="120">
        <f t="shared" si="34"/>
        <v>7.4978894399999989</v>
      </c>
      <c r="W381" s="120">
        <v>208.7004299999999</v>
      </c>
      <c r="X381" s="111">
        <v>205</v>
      </c>
      <c r="Y381" s="112" t="s">
        <v>74</v>
      </c>
      <c r="Z381" s="128">
        <v>55.322569999999999</v>
      </c>
      <c r="AA381" s="91">
        <v>50.688789999999997</v>
      </c>
      <c r="AB381" s="91">
        <v>59.6</v>
      </c>
      <c r="AC381" s="91">
        <v>59.6</v>
      </c>
      <c r="AD381" s="91">
        <f t="shared" si="41"/>
        <v>2185.2415150000002</v>
      </c>
      <c r="AF381" s="55">
        <v>55.62</v>
      </c>
      <c r="AG381" s="138">
        <f t="shared" si="37"/>
        <v>2141.37</v>
      </c>
      <c r="AH381" s="78">
        <v>44.6</v>
      </c>
      <c r="AI381" s="27">
        <v>44.6</v>
      </c>
      <c r="AJ381" s="82">
        <v>44</v>
      </c>
      <c r="AK381" s="79">
        <v>70</v>
      </c>
      <c r="AL381" s="123" t="s">
        <v>103</v>
      </c>
      <c r="AM381" s="14">
        <v>49.6</v>
      </c>
      <c r="AN381" s="14">
        <v>49.3</v>
      </c>
      <c r="AO381" s="14">
        <v>77.400000000000006</v>
      </c>
      <c r="AP381" s="14">
        <v>47.9</v>
      </c>
      <c r="AQ381" s="107">
        <v>16.5</v>
      </c>
      <c r="AR381" s="115">
        <f t="shared" si="38"/>
        <v>141.80000000000001</v>
      </c>
      <c r="AW381" s="50">
        <v>1963</v>
      </c>
    </row>
    <row r="382" spans="1:49" ht="10.15" customHeight="1" x14ac:dyDescent="0.2">
      <c r="A382" s="24">
        <v>42261</v>
      </c>
      <c r="B382" s="54">
        <f t="shared" si="40"/>
        <v>2015</v>
      </c>
      <c r="D382" s="17">
        <v>51.66</v>
      </c>
      <c r="E382" s="32">
        <v>29.2</v>
      </c>
      <c r="F382" s="34">
        <f t="shared" si="35"/>
        <v>3113.11</v>
      </c>
      <c r="G382" s="34"/>
      <c r="H382" s="34">
        <v>118</v>
      </c>
      <c r="I382" s="6">
        <v>141000</v>
      </c>
      <c r="J382" s="105">
        <v>120</v>
      </c>
      <c r="K382" s="7" t="s">
        <v>105</v>
      </c>
      <c r="L382" s="96">
        <v>59.72</v>
      </c>
      <c r="M382" s="80">
        <f t="shared" si="36"/>
        <v>2299.2199999999998</v>
      </c>
      <c r="N382" s="145"/>
      <c r="O382" s="3">
        <v>47</v>
      </c>
      <c r="S382" s="26">
        <v>60</v>
      </c>
      <c r="U382" s="120">
        <v>203.01580000000001</v>
      </c>
      <c r="V382" s="120">
        <f t="shared" si="34"/>
        <v>7.1664577400000002</v>
      </c>
      <c r="W382" s="120">
        <v>203.95059999999992</v>
      </c>
      <c r="X382" s="111">
        <v>205</v>
      </c>
      <c r="Y382" s="112" t="s">
        <v>74</v>
      </c>
      <c r="Z382" s="128">
        <v>54.867179999999991</v>
      </c>
      <c r="AA382" s="91">
        <v>48.466850000000001</v>
      </c>
      <c r="AB382" s="94">
        <v>55</v>
      </c>
      <c r="AC382" s="94">
        <v>55</v>
      </c>
      <c r="AD382" s="91">
        <f t="shared" si="41"/>
        <v>2167.2536099999998</v>
      </c>
      <c r="AE382" s="95" t="s">
        <v>72</v>
      </c>
      <c r="AF382" s="55">
        <v>55.62</v>
      </c>
      <c r="AG382" s="138">
        <f t="shared" si="37"/>
        <v>2141.37</v>
      </c>
      <c r="AH382" s="78">
        <v>44.6</v>
      </c>
      <c r="AI382" s="27">
        <v>44.6</v>
      </c>
      <c r="AJ382" s="79">
        <v>70</v>
      </c>
      <c r="AK382" s="79">
        <v>70</v>
      </c>
      <c r="AM382" s="14">
        <v>49</v>
      </c>
      <c r="AN382" s="14">
        <v>51.5</v>
      </c>
      <c r="AO382" s="14">
        <v>80.5</v>
      </c>
      <c r="AP382" s="14">
        <v>47</v>
      </c>
      <c r="AQ382" s="107">
        <v>7.8</v>
      </c>
      <c r="AR382" s="115">
        <f t="shared" si="38"/>
        <v>135.30000000000001</v>
      </c>
      <c r="AW382" s="50">
        <v>1963</v>
      </c>
    </row>
    <row r="383" spans="1:49" ht="10.15" customHeight="1" x14ac:dyDescent="0.2">
      <c r="A383" s="24">
        <v>42262</v>
      </c>
      <c r="B383" s="54">
        <f t="shared" si="40"/>
        <v>2015</v>
      </c>
      <c r="D383" s="17">
        <v>51.66</v>
      </c>
      <c r="E383" s="32">
        <v>29.2</v>
      </c>
      <c r="F383" s="34">
        <f t="shared" si="35"/>
        <v>3113.11</v>
      </c>
      <c r="G383" s="34"/>
      <c r="H383" s="34">
        <v>118</v>
      </c>
      <c r="I383" s="6">
        <v>141000</v>
      </c>
      <c r="J383" s="105">
        <v>120</v>
      </c>
      <c r="K383" s="7" t="s">
        <v>106</v>
      </c>
      <c r="L383" s="96">
        <v>59.72</v>
      </c>
      <c r="M383" s="80">
        <f t="shared" si="36"/>
        <v>2299.2199999999998</v>
      </c>
      <c r="N383" s="145"/>
      <c r="O383" s="3">
        <v>47</v>
      </c>
      <c r="S383" s="26">
        <v>60</v>
      </c>
      <c r="U383" s="120">
        <v>201.67439999999999</v>
      </c>
      <c r="V383" s="120">
        <f t="shared" ref="V383:V446" si="42">U383*$V$1/1000</f>
        <v>7.1191063199999993</v>
      </c>
      <c r="W383" s="120">
        <v>192.05120000000005</v>
      </c>
      <c r="X383" s="111">
        <v>205</v>
      </c>
      <c r="Y383" s="112" t="s">
        <v>74</v>
      </c>
      <c r="Z383" s="128">
        <v>54.301540000000024</v>
      </c>
      <c r="AA383" s="91">
        <v>48.221510000000002</v>
      </c>
      <c r="AB383" s="94">
        <v>55</v>
      </c>
      <c r="AC383" s="94">
        <v>55</v>
      </c>
      <c r="AD383" s="91">
        <f t="shared" si="41"/>
        <v>2144.9108300000012</v>
      </c>
      <c r="AE383" s="95" t="s">
        <v>72</v>
      </c>
      <c r="AF383" s="55">
        <v>55.62</v>
      </c>
      <c r="AG383" s="138">
        <f t="shared" si="37"/>
        <v>2141.37</v>
      </c>
      <c r="AH383" s="78">
        <v>44.3</v>
      </c>
      <c r="AI383" s="27">
        <v>44.3</v>
      </c>
      <c r="AJ383" s="82">
        <v>44</v>
      </c>
      <c r="AK383" s="79">
        <v>70</v>
      </c>
      <c r="AL383" s="123" t="s">
        <v>103</v>
      </c>
      <c r="AM383" s="14">
        <v>45.7</v>
      </c>
      <c r="AN383" s="14">
        <v>42.8</v>
      </c>
      <c r="AO383" s="14">
        <v>69.900000000000006</v>
      </c>
      <c r="AP383" s="14">
        <v>47.2</v>
      </c>
      <c r="AQ383" s="107">
        <v>2.2000000000000002</v>
      </c>
      <c r="AR383" s="115">
        <f t="shared" si="38"/>
        <v>119.30000000000001</v>
      </c>
      <c r="AW383" s="50">
        <v>1963</v>
      </c>
    </row>
    <row r="384" spans="1:49" ht="10.15" customHeight="1" x14ac:dyDescent="0.2">
      <c r="A384" s="24">
        <v>42263</v>
      </c>
      <c r="B384" s="54">
        <f t="shared" si="40"/>
        <v>2015</v>
      </c>
      <c r="D384" s="17">
        <v>51.66</v>
      </c>
      <c r="E384" s="32">
        <v>29.2</v>
      </c>
      <c r="F384" s="34">
        <f t="shared" si="35"/>
        <v>3113.11</v>
      </c>
      <c r="G384" s="34"/>
      <c r="H384" s="34">
        <v>116</v>
      </c>
      <c r="I384" s="6">
        <v>141000</v>
      </c>
      <c r="J384" s="105">
        <v>120</v>
      </c>
      <c r="K384" s="7" t="s">
        <v>107</v>
      </c>
      <c r="L384" s="96">
        <v>59.72</v>
      </c>
      <c r="M384" s="80">
        <f t="shared" si="36"/>
        <v>2299.2199999999998</v>
      </c>
      <c r="N384" s="145"/>
      <c r="O384" s="3">
        <v>46</v>
      </c>
      <c r="S384" s="26">
        <v>60</v>
      </c>
      <c r="U384" s="120">
        <v>203.20580000000001</v>
      </c>
      <c r="V384" s="120">
        <f t="shared" si="42"/>
        <v>7.1731647399999998</v>
      </c>
      <c r="W384" s="120">
        <v>182.26887999999997</v>
      </c>
      <c r="X384" s="111">
        <v>205</v>
      </c>
      <c r="Y384" s="112" t="s">
        <v>74</v>
      </c>
      <c r="Z384" s="128">
        <v>53.808349999999997</v>
      </c>
      <c r="AA384" s="91">
        <v>48.066369999999999</v>
      </c>
      <c r="AB384" s="94">
        <v>55</v>
      </c>
      <c r="AC384" s="94">
        <v>55</v>
      </c>
      <c r="AD384" s="91">
        <f t="shared" si="41"/>
        <v>2125.4298249999997</v>
      </c>
      <c r="AE384" s="95" t="s">
        <v>80</v>
      </c>
      <c r="AF384" s="55">
        <v>55.62</v>
      </c>
      <c r="AG384" s="138">
        <f t="shared" si="37"/>
        <v>2141.37</v>
      </c>
      <c r="AH384" s="78">
        <v>50.4</v>
      </c>
      <c r="AI384" s="27">
        <v>50.4</v>
      </c>
      <c r="AJ384" s="82">
        <v>50</v>
      </c>
      <c r="AK384" s="79">
        <v>70</v>
      </c>
      <c r="AL384" s="123" t="s">
        <v>103</v>
      </c>
      <c r="AM384" s="14">
        <v>51.2</v>
      </c>
      <c r="AN384" s="14">
        <v>52.6</v>
      </c>
      <c r="AO384" s="14">
        <v>73.599999999999994</v>
      </c>
      <c r="AP384" s="14">
        <v>47.5</v>
      </c>
      <c r="AQ384" s="107">
        <v>1.6</v>
      </c>
      <c r="AR384" s="115">
        <f t="shared" si="38"/>
        <v>122.69999999999999</v>
      </c>
      <c r="AW384" s="50">
        <v>1963</v>
      </c>
    </row>
    <row r="385" spans="1:49" ht="10.15" customHeight="1" x14ac:dyDescent="0.2">
      <c r="A385" s="24">
        <v>42264</v>
      </c>
      <c r="B385" s="54">
        <f t="shared" si="40"/>
        <v>2015</v>
      </c>
      <c r="D385" s="17">
        <v>51.66</v>
      </c>
      <c r="E385" s="32">
        <v>29.2</v>
      </c>
      <c r="F385" s="34">
        <f t="shared" si="35"/>
        <v>3113.11</v>
      </c>
      <c r="G385" s="34"/>
      <c r="H385" s="34">
        <v>112</v>
      </c>
      <c r="I385" s="6">
        <v>141000</v>
      </c>
      <c r="J385" s="105">
        <v>120</v>
      </c>
      <c r="K385" s="7" t="s">
        <v>108</v>
      </c>
      <c r="L385" s="96">
        <v>59.72</v>
      </c>
      <c r="M385" s="80">
        <f t="shared" si="36"/>
        <v>2299.2199999999998</v>
      </c>
      <c r="N385" s="145"/>
      <c r="O385" s="3">
        <v>52</v>
      </c>
      <c r="S385" s="26">
        <v>60</v>
      </c>
      <c r="U385" s="120">
        <v>206.87129999999999</v>
      </c>
      <c r="V385" s="120">
        <f t="shared" si="42"/>
        <v>7.3025568899999991</v>
      </c>
      <c r="W385" s="120">
        <v>177.31429000000014</v>
      </c>
      <c r="X385" s="111">
        <v>205</v>
      </c>
      <c r="Y385" s="112" t="s">
        <v>74</v>
      </c>
      <c r="Z385" s="128">
        <v>52.584720000000033</v>
      </c>
      <c r="AA385" s="91">
        <v>48.814309999999999</v>
      </c>
      <c r="AB385" s="94">
        <v>55</v>
      </c>
      <c r="AC385" s="94">
        <v>55</v>
      </c>
      <c r="AD385" s="91">
        <f t="shared" si="41"/>
        <v>2077.0964400000012</v>
      </c>
      <c r="AE385" s="95" t="s">
        <v>81</v>
      </c>
      <c r="AF385" s="55">
        <v>55.62</v>
      </c>
      <c r="AG385" s="138">
        <f t="shared" si="37"/>
        <v>2141.37</v>
      </c>
      <c r="AH385" s="78">
        <v>40.6</v>
      </c>
      <c r="AI385" s="27">
        <v>40.6</v>
      </c>
      <c r="AJ385" s="82">
        <v>50</v>
      </c>
      <c r="AK385" s="79">
        <v>70</v>
      </c>
      <c r="AL385" s="123" t="s">
        <v>103</v>
      </c>
      <c r="AM385" s="14">
        <v>47.6</v>
      </c>
      <c r="AN385" s="14">
        <v>43.7</v>
      </c>
      <c r="AO385" s="14">
        <v>75</v>
      </c>
      <c r="AP385" s="14">
        <v>47.6</v>
      </c>
      <c r="AQ385" s="107">
        <v>1.8</v>
      </c>
      <c r="AR385" s="115">
        <f t="shared" si="38"/>
        <v>124.39999999999999</v>
      </c>
      <c r="AW385" s="50">
        <v>1963</v>
      </c>
    </row>
    <row r="386" spans="1:49" ht="10.15" customHeight="1" x14ac:dyDescent="0.2">
      <c r="A386" s="24">
        <v>42265</v>
      </c>
      <c r="B386" s="54">
        <f t="shared" si="40"/>
        <v>2015</v>
      </c>
      <c r="D386" s="17">
        <v>51.66</v>
      </c>
      <c r="E386" s="32">
        <v>29.2</v>
      </c>
      <c r="F386" s="34">
        <f t="shared" si="35"/>
        <v>3113.11</v>
      </c>
      <c r="G386" s="34"/>
      <c r="H386" s="34">
        <v>116</v>
      </c>
      <c r="I386" s="6">
        <v>141000</v>
      </c>
      <c r="J386" s="105">
        <v>120</v>
      </c>
      <c r="K386" s="7" t="s">
        <v>109</v>
      </c>
      <c r="L386" s="96">
        <v>59.72</v>
      </c>
      <c r="M386" s="80">
        <f t="shared" si="36"/>
        <v>2299.2199999999998</v>
      </c>
      <c r="N386" s="145"/>
      <c r="O386" s="3">
        <v>42</v>
      </c>
      <c r="S386" s="26">
        <v>60</v>
      </c>
      <c r="U386" s="120">
        <v>205.28139999999999</v>
      </c>
      <c r="V386" s="120">
        <f t="shared" si="42"/>
        <v>7.2464334199999998</v>
      </c>
      <c r="W386" s="120">
        <v>182.4659199999999</v>
      </c>
      <c r="X386" s="111">
        <v>205</v>
      </c>
      <c r="Y386" s="112" t="s">
        <v>74</v>
      </c>
      <c r="Z386" s="128">
        <v>52.417039999999993</v>
      </c>
      <c r="AA386" s="91">
        <v>49.50638</v>
      </c>
      <c r="AB386" s="94">
        <v>55</v>
      </c>
      <c r="AC386" s="94">
        <v>55</v>
      </c>
      <c r="AD386" s="91">
        <f t="shared" si="41"/>
        <v>2070.4730799999998</v>
      </c>
      <c r="AE386" s="95" t="s">
        <v>82</v>
      </c>
      <c r="AF386" s="55">
        <v>55.62</v>
      </c>
      <c r="AG386" s="138">
        <f t="shared" si="37"/>
        <v>2141.37</v>
      </c>
      <c r="AH386" s="78">
        <v>43</v>
      </c>
      <c r="AI386" s="27">
        <v>43</v>
      </c>
      <c r="AJ386" s="79">
        <v>70</v>
      </c>
      <c r="AK386" s="79">
        <v>70</v>
      </c>
      <c r="AM386" s="14">
        <v>48.4</v>
      </c>
      <c r="AN386" s="14">
        <v>46.1</v>
      </c>
      <c r="AO386" s="14">
        <v>74.099999999999994</v>
      </c>
      <c r="AP386" s="14">
        <v>45.7</v>
      </c>
      <c r="AQ386" s="107">
        <v>0.9</v>
      </c>
      <c r="AR386" s="115">
        <f t="shared" si="38"/>
        <v>120.7</v>
      </c>
      <c r="AW386" s="50">
        <v>1963</v>
      </c>
    </row>
    <row r="387" spans="1:49" ht="10.15" customHeight="1" x14ac:dyDescent="0.2">
      <c r="A387" s="24">
        <v>42266</v>
      </c>
      <c r="B387" s="54">
        <f t="shared" si="40"/>
        <v>2015</v>
      </c>
      <c r="D387" s="17">
        <v>51.66</v>
      </c>
      <c r="E387" s="32">
        <v>29.2</v>
      </c>
      <c r="F387" s="34">
        <f t="shared" si="35"/>
        <v>3113.11</v>
      </c>
      <c r="G387" s="34"/>
      <c r="H387" s="34">
        <v>118</v>
      </c>
      <c r="I387" s="6">
        <v>141000</v>
      </c>
      <c r="J387" s="105">
        <v>120</v>
      </c>
      <c r="K387" s="7" t="s">
        <v>110</v>
      </c>
      <c r="L387" s="96">
        <v>59.72</v>
      </c>
      <c r="M387" s="80">
        <f t="shared" si="36"/>
        <v>2299.2199999999998</v>
      </c>
      <c r="N387" s="145"/>
      <c r="O387" s="3">
        <v>44</v>
      </c>
      <c r="S387" s="26">
        <v>60</v>
      </c>
      <c r="U387" s="120">
        <v>204.0635</v>
      </c>
      <c r="V387" s="120">
        <f t="shared" si="42"/>
        <v>7.20344155</v>
      </c>
      <c r="W387" s="120">
        <v>194.22723000000002</v>
      </c>
      <c r="X387" s="111">
        <v>205</v>
      </c>
      <c r="Y387" s="112" t="s">
        <v>74</v>
      </c>
      <c r="Z387" s="128">
        <v>52.770410000000027</v>
      </c>
      <c r="AA387" s="91">
        <v>48.793729999999996</v>
      </c>
      <c r="AB387" s="94">
        <v>56</v>
      </c>
      <c r="AC387" s="94">
        <v>56</v>
      </c>
      <c r="AD387" s="91">
        <f t="shared" si="41"/>
        <v>2084.431195000001</v>
      </c>
      <c r="AE387" s="95" t="s">
        <v>83</v>
      </c>
      <c r="AF387" s="55">
        <v>55.62</v>
      </c>
      <c r="AG387" s="138">
        <f t="shared" si="37"/>
        <v>2141.37</v>
      </c>
      <c r="AH387" s="78">
        <v>42.9</v>
      </c>
      <c r="AI387" s="27">
        <v>42.9</v>
      </c>
      <c r="AJ387" s="79">
        <v>70</v>
      </c>
      <c r="AK387" s="79">
        <v>70</v>
      </c>
      <c r="AM387" s="14">
        <v>47.2</v>
      </c>
      <c r="AN387" s="14">
        <v>41.3</v>
      </c>
      <c r="AO387" s="14">
        <v>72.599999999999994</v>
      </c>
      <c r="AP387" s="14">
        <v>46.1</v>
      </c>
      <c r="AQ387" s="107">
        <v>8.1</v>
      </c>
      <c r="AR387" s="115">
        <f t="shared" si="38"/>
        <v>126.79999999999998</v>
      </c>
      <c r="AW387" s="50">
        <v>1963</v>
      </c>
    </row>
    <row r="388" spans="1:49" ht="10.15" customHeight="1" x14ac:dyDescent="0.2">
      <c r="A388" s="24">
        <v>42267</v>
      </c>
      <c r="B388" s="54">
        <f t="shared" si="40"/>
        <v>2015</v>
      </c>
      <c r="D388" s="17">
        <v>51.66</v>
      </c>
      <c r="E388" s="32">
        <v>29.2</v>
      </c>
      <c r="F388" s="34">
        <f t="shared" si="35"/>
        <v>3113.11</v>
      </c>
      <c r="G388" s="34"/>
      <c r="H388" s="34">
        <v>118</v>
      </c>
      <c r="I388" s="6">
        <v>141000</v>
      </c>
      <c r="J388" s="6">
        <v>133</v>
      </c>
      <c r="K388" s="7" t="s">
        <v>96</v>
      </c>
      <c r="L388" s="96">
        <v>59.72</v>
      </c>
      <c r="M388" s="80">
        <f t="shared" si="36"/>
        <v>2299.2199999999998</v>
      </c>
      <c r="N388" s="145"/>
      <c r="O388" s="3">
        <v>44</v>
      </c>
      <c r="S388" s="26">
        <v>60</v>
      </c>
      <c r="U388" s="120">
        <v>208.85740000000001</v>
      </c>
      <c r="V388" s="120">
        <f t="shared" si="42"/>
        <v>7.3726662200000002</v>
      </c>
      <c r="W388" s="120">
        <v>202.14840000000007</v>
      </c>
      <c r="X388" s="111">
        <v>205</v>
      </c>
      <c r="Y388" s="112" t="s">
        <v>74</v>
      </c>
      <c r="Z388" s="128">
        <v>54.283779999999993</v>
      </c>
      <c r="AA388" s="91">
        <v>48.871929999999999</v>
      </c>
      <c r="AB388" s="94">
        <v>56</v>
      </c>
      <c r="AC388" s="94">
        <v>56</v>
      </c>
      <c r="AD388" s="91">
        <f t="shared" si="41"/>
        <v>2144.2093099999997</v>
      </c>
      <c r="AE388" s="95" t="s">
        <v>84</v>
      </c>
      <c r="AF388" s="55">
        <v>55.62</v>
      </c>
      <c r="AG388" s="138">
        <f t="shared" si="37"/>
        <v>2141.37</v>
      </c>
      <c r="AH388" s="78">
        <v>43.4</v>
      </c>
      <c r="AI388" s="27">
        <v>43.4</v>
      </c>
      <c r="AJ388" s="79">
        <v>70</v>
      </c>
      <c r="AK388" s="79">
        <v>70</v>
      </c>
      <c r="AM388" s="14">
        <v>52.4</v>
      </c>
      <c r="AN388" s="14">
        <v>54.1</v>
      </c>
      <c r="AO388" s="14">
        <v>73.8</v>
      </c>
      <c r="AP388" s="14">
        <v>44.8</v>
      </c>
      <c r="AQ388" s="107">
        <v>11</v>
      </c>
      <c r="AR388" s="115">
        <f t="shared" si="38"/>
        <v>129.6</v>
      </c>
      <c r="AW388" s="50">
        <v>1963</v>
      </c>
    </row>
    <row r="389" spans="1:49" ht="10.15" customHeight="1" x14ac:dyDescent="0.2">
      <c r="A389" s="24">
        <v>42268</v>
      </c>
      <c r="B389" s="54">
        <f t="shared" si="40"/>
        <v>2015</v>
      </c>
      <c r="D389" s="17">
        <v>51.66</v>
      </c>
      <c r="E389" s="32">
        <v>29.2</v>
      </c>
      <c r="F389" s="34">
        <f t="shared" ref="F389:F429" si="43">(D389+E389)*$K$1</f>
        <v>3113.11</v>
      </c>
      <c r="G389" s="34"/>
      <c r="H389" s="34">
        <v>118</v>
      </c>
      <c r="I389" s="6">
        <v>141000</v>
      </c>
      <c r="J389" s="6">
        <v>133</v>
      </c>
      <c r="K389" s="7" t="s">
        <v>96</v>
      </c>
      <c r="L389" s="96">
        <v>59.72</v>
      </c>
      <c r="M389" s="80">
        <f t="shared" ref="M389:M429" si="44">L389*$K$1</f>
        <v>2299.2199999999998</v>
      </c>
      <c r="N389" s="145"/>
      <c r="O389" s="3">
        <v>45</v>
      </c>
      <c r="S389" s="26">
        <v>60</v>
      </c>
      <c r="U389" s="120">
        <v>211.48500000000001</v>
      </c>
      <c r="V389" s="120">
        <f t="shared" si="42"/>
        <v>7.4654205000000005</v>
      </c>
      <c r="W389" s="120">
        <v>199.49070000000009</v>
      </c>
      <c r="X389" s="111">
        <v>205</v>
      </c>
      <c r="Y389" s="112" t="s">
        <v>74</v>
      </c>
      <c r="Z389" s="128">
        <v>53.677609999999987</v>
      </c>
      <c r="AA389" s="91">
        <v>47.397579999999998</v>
      </c>
      <c r="AB389" s="94">
        <v>56</v>
      </c>
      <c r="AC389" s="94">
        <v>56</v>
      </c>
      <c r="AD389" s="91">
        <f t="shared" si="41"/>
        <v>2120.2655949999994</v>
      </c>
      <c r="AE389" s="95" t="s">
        <v>72</v>
      </c>
      <c r="AF389" s="55">
        <v>55.62</v>
      </c>
      <c r="AG389" s="138">
        <f t="shared" ref="AG389:AG429" si="45">AF389*$K$1</f>
        <v>2141.37</v>
      </c>
      <c r="AH389" s="78">
        <v>44.2</v>
      </c>
      <c r="AI389" s="27">
        <v>44.2</v>
      </c>
      <c r="AJ389" s="79">
        <v>70</v>
      </c>
      <c r="AK389" s="79">
        <v>70</v>
      </c>
      <c r="AM389" s="14">
        <v>52.1</v>
      </c>
      <c r="AN389" s="14">
        <v>53.3</v>
      </c>
      <c r="AO389" s="14">
        <v>71.900000000000006</v>
      </c>
      <c r="AP389" s="14">
        <v>45.3</v>
      </c>
      <c r="AQ389" s="107">
        <v>9</v>
      </c>
      <c r="AR389" s="115">
        <f t="shared" ref="AR389:AR452" si="46">AO389+AP389+AQ389</f>
        <v>126.2</v>
      </c>
      <c r="AW389" s="50">
        <v>1963</v>
      </c>
    </row>
    <row r="390" spans="1:49" ht="10.15" customHeight="1" x14ac:dyDescent="0.2">
      <c r="A390" s="24">
        <v>42269</v>
      </c>
      <c r="B390" s="54">
        <f t="shared" si="40"/>
        <v>2015</v>
      </c>
      <c r="D390" s="17">
        <v>51.66</v>
      </c>
      <c r="E390" s="32">
        <v>29.2</v>
      </c>
      <c r="F390" s="34">
        <f t="shared" si="43"/>
        <v>3113.11</v>
      </c>
      <c r="G390" s="34"/>
      <c r="H390" s="34">
        <v>118</v>
      </c>
      <c r="I390" s="6">
        <v>141000</v>
      </c>
      <c r="J390" s="6">
        <v>133</v>
      </c>
      <c r="K390" s="7" t="s">
        <v>96</v>
      </c>
      <c r="L390" s="96">
        <v>59.72</v>
      </c>
      <c r="M390" s="80">
        <f t="shared" si="44"/>
        <v>2299.2199999999998</v>
      </c>
      <c r="N390" s="145"/>
      <c r="O390" s="3">
        <v>45</v>
      </c>
      <c r="S390" s="26">
        <v>60</v>
      </c>
      <c r="U390" s="120">
        <v>218.61519999999999</v>
      </c>
      <c r="V390" s="120">
        <f t="shared" si="42"/>
        <v>7.7171165599999982</v>
      </c>
      <c r="W390" s="120">
        <v>202.89626999999993</v>
      </c>
      <c r="X390" s="111">
        <v>218</v>
      </c>
      <c r="Y390" s="112" t="s">
        <v>115</v>
      </c>
      <c r="Z390" s="128">
        <v>53.242260000000009</v>
      </c>
      <c r="AA390" s="91">
        <v>47.849110000000003</v>
      </c>
      <c r="AB390" s="94">
        <v>56</v>
      </c>
      <c r="AC390" s="94">
        <v>56</v>
      </c>
      <c r="AD390" s="91">
        <f t="shared" si="41"/>
        <v>2103.0692700000004</v>
      </c>
      <c r="AE390" s="95" t="s">
        <v>72</v>
      </c>
      <c r="AF390" s="55">
        <v>55.62</v>
      </c>
      <c r="AG390" s="138">
        <f t="shared" si="45"/>
        <v>2141.37</v>
      </c>
      <c r="AH390" s="78">
        <v>44.7</v>
      </c>
      <c r="AI390" s="27">
        <v>44.7</v>
      </c>
      <c r="AJ390" s="79">
        <v>70</v>
      </c>
      <c r="AK390" s="79">
        <v>70</v>
      </c>
      <c r="AM390" s="14">
        <v>52.5</v>
      </c>
      <c r="AN390" s="14">
        <v>53.6</v>
      </c>
      <c r="AO390" s="14">
        <v>73.3</v>
      </c>
      <c r="AP390" s="14">
        <v>47.5</v>
      </c>
      <c r="AQ390" s="107">
        <v>3.3</v>
      </c>
      <c r="AR390" s="115">
        <f t="shared" si="46"/>
        <v>124.1</v>
      </c>
      <c r="AW390" s="50">
        <v>1963</v>
      </c>
    </row>
    <row r="391" spans="1:49" ht="10.15" customHeight="1" x14ac:dyDescent="0.2">
      <c r="A391" s="24">
        <v>42270</v>
      </c>
      <c r="B391" s="54">
        <f t="shared" si="40"/>
        <v>2015</v>
      </c>
      <c r="D391" s="17">
        <v>51.66</v>
      </c>
      <c r="E391" s="32">
        <v>29.2</v>
      </c>
      <c r="F391" s="34">
        <f t="shared" si="43"/>
        <v>3113.11</v>
      </c>
      <c r="G391" s="34"/>
      <c r="H391" s="34">
        <v>118</v>
      </c>
      <c r="I391" s="6">
        <v>141000</v>
      </c>
      <c r="J391" s="6">
        <v>133</v>
      </c>
      <c r="K391" s="7" t="s">
        <v>96</v>
      </c>
      <c r="L391" s="96">
        <v>59.72</v>
      </c>
      <c r="M391" s="80">
        <f t="shared" si="44"/>
        <v>2299.2199999999998</v>
      </c>
      <c r="N391" s="145"/>
      <c r="O391" s="3">
        <v>46</v>
      </c>
      <c r="S391" s="26">
        <v>60</v>
      </c>
      <c r="U391" s="120">
        <v>219.34710000000001</v>
      </c>
      <c r="V391" s="120">
        <f t="shared" si="42"/>
        <v>7.7429526299999996</v>
      </c>
      <c r="W391" s="120">
        <v>210.55297999999996</v>
      </c>
      <c r="X391" s="111">
        <v>218</v>
      </c>
      <c r="Y391" s="112" t="s">
        <v>115</v>
      </c>
      <c r="Z391" s="128">
        <v>53.705820000000017</v>
      </c>
      <c r="AA391" s="91">
        <v>47.902720000000002</v>
      </c>
      <c r="AB391" s="91">
        <v>59.6</v>
      </c>
      <c r="AC391" s="91">
        <v>59.6</v>
      </c>
      <c r="AD391" s="91">
        <f t="shared" si="41"/>
        <v>2121.3798900000006</v>
      </c>
      <c r="AE391" s="95"/>
      <c r="AF391" s="55">
        <v>55.62</v>
      </c>
      <c r="AG391" s="138">
        <f t="shared" si="45"/>
        <v>2141.37</v>
      </c>
      <c r="AH391" s="78">
        <v>46.6</v>
      </c>
      <c r="AI391" s="27">
        <v>46.6</v>
      </c>
      <c r="AJ391" s="79">
        <v>70</v>
      </c>
      <c r="AK391" s="79">
        <v>70</v>
      </c>
      <c r="AM391" s="14">
        <v>52.6</v>
      </c>
      <c r="AN391" s="14">
        <v>55.1</v>
      </c>
      <c r="AO391" s="14">
        <v>76.099999999999994</v>
      </c>
      <c r="AP391" s="14">
        <v>47.8</v>
      </c>
      <c r="AQ391" s="107">
        <v>0</v>
      </c>
      <c r="AR391" s="115">
        <f t="shared" si="46"/>
        <v>123.89999999999999</v>
      </c>
      <c r="AW391" s="50">
        <v>1963</v>
      </c>
    </row>
    <row r="392" spans="1:49" ht="10.15" customHeight="1" x14ac:dyDescent="0.2">
      <c r="A392" s="24">
        <v>42271</v>
      </c>
      <c r="B392" s="54">
        <f t="shared" si="40"/>
        <v>2015</v>
      </c>
      <c r="D392" s="17">
        <v>51.66</v>
      </c>
      <c r="E392" s="32">
        <v>29.2</v>
      </c>
      <c r="F392" s="34">
        <f t="shared" si="43"/>
        <v>3113.11</v>
      </c>
      <c r="G392" s="34"/>
      <c r="H392" s="34">
        <v>119</v>
      </c>
      <c r="I392" s="6">
        <v>141000</v>
      </c>
      <c r="J392" s="6">
        <v>133</v>
      </c>
      <c r="K392" s="7" t="s">
        <v>96</v>
      </c>
      <c r="L392" s="96">
        <v>59.72</v>
      </c>
      <c r="M392" s="80">
        <f t="shared" si="44"/>
        <v>2299.2199999999998</v>
      </c>
      <c r="N392" s="145"/>
      <c r="O392" s="3">
        <v>50</v>
      </c>
      <c r="S392" s="26">
        <v>60</v>
      </c>
      <c r="U392" s="120">
        <v>215.47479999999999</v>
      </c>
      <c r="V392" s="120">
        <f t="shared" si="42"/>
        <v>7.6062604399999989</v>
      </c>
      <c r="W392" s="120">
        <v>213.0857800000002</v>
      </c>
      <c r="X392" s="111">
        <v>218</v>
      </c>
      <c r="Y392" s="112" t="s">
        <v>115</v>
      </c>
      <c r="Z392" s="128">
        <v>53.511109999999995</v>
      </c>
      <c r="AA392" s="91">
        <v>47.195569999999996</v>
      </c>
      <c r="AB392" s="91">
        <v>59.6</v>
      </c>
      <c r="AC392" s="91">
        <v>59.6</v>
      </c>
      <c r="AD392" s="91">
        <f t="shared" si="41"/>
        <v>2113.6888449999997</v>
      </c>
      <c r="AE392" s="95"/>
      <c r="AF392" s="55">
        <v>55.62</v>
      </c>
      <c r="AG392" s="138">
        <f t="shared" si="45"/>
        <v>2141.37</v>
      </c>
      <c r="AH392" s="78">
        <v>50.7</v>
      </c>
      <c r="AI392" s="27">
        <v>50.7</v>
      </c>
      <c r="AJ392" s="79">
        <v>70</v>
      </c>
      <c r="AK392" s="79">
        <v>70</v>
      </c>
      <c r="AM392" s="14">
        <v>54.2</v>
      </c>
      <c r="AN392" s="14">
        <v>55.1</v>
      </c>
      <c r="AO392" s="14">
        <v>75.8</v>
      </c>
      <c r="AP392" s="14">
        <v>45.4</v>
      </c>
      <c r="AQ392" s="107">
        <v>0</v>
      </c>
      <c r="AR392" s="115">
        <f t="shared" si="46"/>
        <v>121.19999999999999</v>
      </c>
      <c r="AW392" s="50">
        <v>1963</v>
      </c>
    </row>
    <row r="393" spans="1:49" ht="10.15" customHeight="1" x14ac:dyDescent="0.2">
      <c r="A393" s="24">
        <v>42272</v>
      </c>
      <c r="B393" s="54">
        <f t="shared" si="40"/>
        <v>2015</v>
      </c>
      <c r="D393" s="17">
        <v>51.66</v>
      </c>
      <c r="E393" s="32">
        <v>29.2</v>
      </c>
      <c r="F393" s="34">
        <f t="shared" si="43"/>
        <v>3113.11</v>
      </c>
      <c r="G393" s="34"/>
      <c r="H393" s="34">
        <v>117</v>
      </c>
      <c r="I393" s="6">
        <v>141000</v>
      </c>
      <c r="J393" s="6">
        <v>133</v>
      </c>
      <c r="K393" s="7" t="s">
        <v>96</v>
      </c>
      <c r="L393" s="96">
        <v>59.72</v>
      </c>
      <c r="M393" s="80">
        <f t="shared" si="44"/>
        <v>2299.2199999999998</v>
      </c>
      <c r="N393" s="145"/>
      <c r="O393" s="3">
        <v>54</v>
      </c>
      <c r="S393" s="26">
        <v>60</v>
      </c>
      <c r="U393" s="120">
        <v>219.12459999999999</v>
      </c>
      <c r="V393" s="120">
        <f t="shared" si="42"/>
        <v>7.7350983799999984</v>
      </c>
      <c r="W393" s="120">
        <v>209.64445000000003</v>
      </c>
      <c r="X393" s="111">
        <v>218</v>
      </c>
      <c r="Y393" s="112" t="s">
        <v>115</v>
      </c>
      <c r="Z393" s="128">
        <v>54.317729999999983</v>
      </c>
      <c r="AA393" s="91">
        <v>47.484479999999998</v>
      </c>
      <c r="AB393" s="91">
        <v>59.6</v>
      </c>
      <c r="AC393" s="91">
        <v>59.6</v>
      </c>
      <c r="AD393" s="91">
        <f t="shared" si="41"/>
        <v>2145.5503349999994</v>
      </c>
      <c r="AE393" s="95"/>
      <c r="AF393" s="55">
        <v>55.62</v>
      </c>
      <c r="AG393" s="138">
        <f t="shared" si="45"/>
        <v>2141.37</v>
      </c>
      <c r="AH393" s="78">
        <v>51.1</v>
      </c>
      <c r="AI393" s="27">
        <v>51.1</v>
      </c>
      <c r="AJ393" s="79">
        <v>70</v>
      </c>
      <c r="AK393" s="79">
        <v>70</v>
      </c>
      <c r="AM393" s="14">
        <v>55.8</v>
      </c>
      <c r="AN393" s="14">
        <v>56.2</v>
      </c>
      <c r="AO393" s="14">
        <v>75.400000000000006</v>
      </c>
      <c r="AP393" s="14">
        <v>45.9</v>
      </c>
      <c r="AQ393" s="107">
        <v>4.0999999999999996</v>
      </c>
      <c r="AR393" s="115">
        <f t="shared" si="46"/>
        <v>125.4</v>
      </c>
      <c r="AW393" s="50">
        <v>1963</v>
      </c>
    </row>
    <row r="394" spans="1:49" ht="10.15" customHeight="1" x14ac:dyDescent="0.2">
      <c r="A394" s="24">
        <v>42273</v>
      </c>
      <c r="B394" s="54">
        <f t="shared" si="40"/>
        <v>2015</v>
      </c>
      <c r="D394" s="17">
        <v>51.66</v>
      </c>
      <c r="E394" s="32">
        <v>29.2</v>
      </c>
      <c r="F394" s="34">
        <f t="shared" si="43"/>
        <v>3113.11</v>
      </c>
      <c r="G394" s="34"/>
      <c r="H394" s="34">
        <v>117</v>
      </c>
      <c r="I394" s="6">
        <v>141000</v>
      </c>
      <c r="J394" s="6">
        <v>133</v>
      </c>
      <c r="K394" s="7" t="s">
        <v>96</v>
      </c>
      <c r="L394" s="96">
        <v>59.72</v>
      </c>
      <c r="M394" s="80">
        <f t="shared" si="44"/>
        <v>2299.2199999999998</v>
      </c>
      <c r="N394" s="145"/>
      <c r="O394" s="3">
        <v>54</v>
      </c>
      <c r="S394" s="26">
        <v>60</v>
      </c>
      <c r="U394" s="120">
        <v>221.9067</v>
      </c>
      <c r="V394" s="120">
        <f t="shared" si="42"/>
        <v>7.833306509999999</v>
      </c>
      <c r="W394" s="120">
        <v>213.53827999999993</v>
      </c>
      <c r="X394" s="111">
        <v>218</v>
      </c>
      <c r="Y394" s="112" t="s">
        <v>115</v>
      </c>
      <c r="Z394" s="128">
        <v>55.34563999999996</v>
      </c>
      <c r="AA394" s="91">
        <v>48.116729999999997</v>
      </c>
      <c r="AB394" s="91">
        <v>59.6</v>
      </c>
      <c r="AC394" s="91">
        <v>59.6</v>
      </c>
      <c r="AD394" s="91">
        <f t="shared" si="41"/>
        <v>2186.1527799999985</v>
      </c>
      <c r="AE394" s="95"/>
      <c r="AF394" s="55">
        <v>55.62</v>
      </c>
      <c r="AG394" s="138">
        <f t="shared" si="45"/>
        <v>2141.37</v>
      </c>
      <c r="AH394" s="78">
        <v>49.856610000000003</v>
      </c>
      <c r="AI394" s="97">
        <v>49.856610000000003</v>
      </c>
      <c r="AJ394" s="79">
        <v>70</v>
      </c>
      <c r="AK394" s="79">
        <v>70</v>
      </c>
      <c r="AM394" s="14">
        <v>55.6</v>
      </c>
      <c r="AN394" s="14">
        <v>55.3</v>
      </c>
      <c r="AO394" s="14">
        <v>74.2</v>
      </c>
      <c r="AP394" s="14">
        <v>47</v>
      </c>
      <c r="AQ394" s="107">
        <v>9.6</v>
      </c>
      <c r="AR394" s="115">
        <f t="shared" si="46"/>
        <v>130.80000000000001</v>
      </c>
      <c r="AW394" s="50">
        <v>1963</v>
      </c>
    </row>
    <row r="395" spans="1:49" ht="10.15" customHeight="1" x14ac:dyDescent="0.2">
      <c r="A395" s="24">
        <v>42274</v>
      </c>
      <c r="B395" s="54">
        <f t="shared" si="40"/>
        <v>2015</v>
      </c>
      <c r="C395" s="56"/>
      <c r="D395" s="17">
        <v>51.66</v>
      </c>
      <c r="E395" s="32">
        <v>29.2</v>
      </c>
      <c r="F395" s="34">
        <f t="shared" si="43"/>
        <v>3113.11</v>
      </c>
      <c r="G395" s="34"/>
      <c r="H395" s="34">
        <v>116</v>
      </c>
      <c r="I395" s="6">
        <v>141000</v>
      </c>
      <c r="J395" s="6">
        <v>133</v>
      </c>
      <c r="K395" s="7" t="s">
        <v>96</v>
      </c>
      <c r="L395" s="96">
        <v>59.72</v>
      </c>
      <c r="M395" s="80">
        <f t="shared" si="44"/>
        <v>2299.2199999999998</v>
      </c>
      <c r="N395" s="145"/>
      <c r="O395" s="3">
        <v>52</v>
      </c>
      <c r="S395" s="26">
        <v>60</v>
      </c>
      <c r="U395" s="120">
        <v>223.07259999999999</v>
      </c>
      <c r="V395" s="120">
        <f t="shared" si="42"/>
        <v>7.8744627799999991</v>
      </c>
      <c r="W395" s="120">
        <v>217.13124999999999</v>
      </c>
      <c r="X395" s="111">
        <v>220</v>
      </c>
      <c r="Y395" s="112" t="s">
        <v>67</v>
      </c>
      <c r="Z395" s="128">
        <v>57.191140000000004</v>
      </c>
      <c r="AA395" s="91">
        <v>48.496169999999999</v>
      </c>
      <c r="AB395" s="91">
        <v>59.6</v>
      </c>
      <c r="AC395" s="91">
        <v>59.6</v>
      </c>
      <c r="AD395" s="91">
        <f t="shared" si="41"/>
        <v>2259.0500300000003</v>
      </c>
      <c r="AE395" s="95"/>
      <c r="AF395" s="55">
        <v>55.62</v>
      </c>
      <c r="AG395" s="138">
        <f t="shared" si="45"/>
        <v>2141.37</v>
      </c>
      <c r="AH395" s="78">
        <v>47.177300000000002</v>
      </c>
      <c r="AI395" s="97">
        <v>47.177300000000002</v>
      </c>
      <c r="AJ395" s="79">
        <v>70</v>
      </c>
      <c r="AK395" s="79">
        <v>70</v>
      </c>
      <c r="AM395" s="14">
        <v>54.9</v>
      </c>
      <c r="AN395" s="14">
        <v>55.2</v>
      </c>
      <c r="AO395" s="14">
        <v>74.7</v>
      </c>
      <c r="AP395" s="14">
        <v>46.2</v>
      </c>
      <c r="AQ395" s="107">
        <v>10</v>
      </c>
      <c r="AR395" s="115">
        <f t="shared" si="46"/>
        <v>130.9</v>
      </c>
      <c r="AW395" s="50">
        <v>1963</v>
      </c>
    </row>
    <row r="396" spans="1:49" ht="10.15" customHeight="1" x14ac:dyDescent="0.2">
      <c r="A396" s="24">
        <v>42275</v>
      </c>
      <c r="B396" s="54">
        <f t="shared" si="40"/>
        <v>2015</v>
      </c>
      <c r="D396" s="17">
        <v>51.66</v>
      </c>
      <c r="E396" s="32">
        <v>29.2</v>
      </c>
      <c r="F396" s="34">
        <f t="shared" si="43"/>
        <v>3113.11</v>
      </c>
      <c r="G396" s="34"/>
      <c r="H396" s="34">
        <v>115</v>
      </c>
      <c r="I396" s="6">
        <v>141000</v>
      </c>
      <c r="J396" s="105">
        <v>128</v>
      </c>
      <c r="K396" s="106" t="s">
        <v>98</v>
      </c>
      <c r="L396" s="96">
        <v>59.72</v>
      </c>
      <c r="M396" s="80">
        <f t="shared" si="44"/>
        <v>2299.2199999999998</v>
      </c>
      <c r="N396" s="145"/>
      <c r="O396" s="3">
        <v>49</v>
      </c>
      <c r="S396" s="26">
        <v>60</v>
      </c>
      <c r="U396" s="120">
        <v>219.26779999999999</v>
      </c>
      <c r="V396" s="120">
        <f t="shared" si="42"/>
        <v>7.7401533399999991</v>
      </c>
      <c r="W396" s="120">
        <v>218.51022000000006</v>
      </c>
      <c r="X396" s="111">
        <v>220</v>
      </c>
      <c r="Y396" s="112" t="s">
        <v>67</v>
      </c>
      <c r="Z396" s="128">
        <v>57.079822921799995</v>
      </c>
      <c r="AA396" s="91">
        <v>49.015189999999997</v>
      </c>
      <c r="AB396" s="91">
        <v>59.6</v>
      </c>
      <c r="AC396" s="91">
        <v>59.6</v>
      </c>
      <c r="AD396" s="91">
        <f t="shared" si="41"/>
        <v>2254.6530054110999</v>
      </c>
      <c r="AE396" s="95"/>
      <c r="AF396" s="55">
        <v>55.62</v>
      </c>
      <c r="AG396" s="138">
        <f t="shared" si="45"/>
        <v>2141.37</v>
      </c>
      <c r="AH396" s="78">
        <v>47.454680000000003</v>
      </c>
      <c r="AI396" s="97">
        <v>47.454680000000003</v>
      </c>
      <c r="AJ396" s="79">
        <v>70</v>
      </c>
      <c r="AK396" s="79">
        <v>70</v>
      </c>
      <c r="AM396" s="14">
        <v>54.340168053260498</v>
      </c>
      <c r="AN396" s="14">
        <v>55.3324729529972</v>
      </c>
      <c r="AO396" s="14">
        <v>73.750322956314804</v>
      </c>
      <c r="AP396" s="14">
        <v>45.097389425070197</v>
      </c>
      <c r="AQ396" s="107">
        <v>11.264752425159717</v>
      </c>
      <c r="AR396" s="115">
        <f t="shared" si="46"/>
        <v>130.11246480654472</v>
      </c>
      <c r="AW396" s="50">
        <v>1963</v>
      </c>
    </row>
    <row r="397" spans="1:49" ht="10.15" customHeight="1" x14ac:dyDescent="0.2">
      <c r="A397" s="24">
        <v>42276</v>
      </c>
      <c r="B397" s="54">
        <f t="shared" si="40"/>
        <v>2015</v>
      </c>
      <c r="C397" s="56">
        <v>42278</v>
      </c>
      <c r="D397" s="17">
        <v>51.66</v>
      </c>
      <c r="E397" s="32">
        <v>29.2</v>
      </c>
      <c r="F397" s="34">
        <f t="shared" si="43"/>
        <v>3113.11</v>
      </c>
      <c r="G397" s="34"/>
      <c r="H397" s="34">
        <v>117</v>
      </c>
      <c r="I397" s="6">
        <v>141000</v>
      </c>
      <c r="J397" s="105">
        <v>128</v>
      </c>
      <c r="K397" s="106" t="s">
        <v>98</v>
      </c>
      <c r="L397" s="96">
        <v>59.72</v>
      </c>
      <c r="M397" s="80">
        <f t="shared" si="44"/>
        <v>2299.2199999999998</v>
      </c>
      <c r="N397" s="145"/>
      <c r="O397" s="3">
        <v>50</v>
      </c>
      <c r="S397" s="26">
        <v>60</v>
      </c>
      <c r="U397" s="120">
        <v>216.50810000000001</v>
      </c>
      <c r="V397" s="120">
        <f t="shared" si="42"/>
        <v>7.6427359299999997</v>
      </c>
      <c r="W397" s="120">
        <v>216.79504081309997</v>
      </c>
      <c r="X397" s="111">
        <v>220</v>
      </c>
      <c r="Y397" s="112" t="s">
        <v>67</v>
      </c>
      <c r="Z397" s="128">
        <v>55.125539999999987</v>
      </c>
      <c r="AA397" s="91">
        <v>48.034149999999997</v>
      </c>
      <c r="AB397" s="91">
        <v>59.6</v>
      </c>
      <c r="AC397" s="91">
        <v>59.6</v>
      </c>
      <c r="AD397" s="91">
        <f t="shared" si="41"/>
        <v>2177.4588299999996</v>
      </c>
      <c r="AE397" s="95"/>
      <c r="AF397" s="55">
        <v>55.62</v>
      </c>
      <c r="AG397" s="138">
        <f t="shared" si="45"/>
        <v>2141.37</v>
      </c>
      <c r="AH397" s="78">
        <v>47.690930000000002</v>
      </c>
      <c r="AI397" s="97">
        <v>47.690930000000002</v>
      </c>
      <c r="AJ397" s="79">
        <v>70</v>
      </c>
      <c r="AK397" s="79">
        <v>70</v>
      </c>
      <c r="AM397" s="14">
        <v>54.969272482636498</v>
      </c>
      <c r="AN397" s="14">
        <v>55.375649191302998</v>
      </c>
      <c r="AO397" s="14">
        <v>74.844733845922605</v>
      </c>
      <c r="AP397" s="14">
        <v>46.466816091671397</v>
      </c>
      <c r="AQ397" s="107">
        <v>7.8162380114589904</v>
      </c>
      <c r="AR397" s="115">
        <f t="shared" si="46"/>
        <v>129.12778794905299</v>
      </c>
      <c r="AW397" s="50">
        <v>1963</v>
      </c>
    </row>
    <row r="398" spans="1:49" ht="10.15" customHeight="1" x14ac:dyDescent="0.2">
      <c r="A398" s="24">
        <v>42277</v>
      </c>
      <c r="B398" s="54">
        <f t="shared" si="40"/>
        <v>2015</v>
      </c>
      <c r="D398" s="17">
        <v>51.66</v>
      </c>
      <c r="E398" s="32">
        <v>29.2</v>
      </c>
      <c r="F398" s="34">
        <f t="shared" si="43"/>
        <v>3113.11</v>
      </c>
      <c r="G398" s="34"/>
      <c r="H398" s="34">
        <v>116</v>
      </c>
      <c r="I398" s="6">
        <v>141000</v>
      </c>
      <c r="J398" s="105">
        <v>128</v>
      </c>
      <c r="K398" s="106" t="s">
        <v>98</v>
      </c>
      <c r="L398" s="96">
        <v>59.72</v>
      </c>
      <c r="M398" s="80">
        <f t="shared" si="44"/>
        <v>2299.2199999999998</v>
      </c>
      <c r="N398" s="145"/>
      <c r="O398" s="3">
        <v>50</v>
      </c>
      <c r="S398" s="26">
        <v>60</v>
      </c>
      <c r="U398" s="120">
        <v>220.5232</v>
      </c>
      <c r="V398" s="120">
        <f t="shared" si="42"/>
        <v>7.784468959999999</v>
      </c>
      <c r="W398" s="120">
        <v>211.78183000000001</v>
      </c>
      <c r="X398" s="111">
        <v>220</v>
      </c>
      <c r="Y398" s="112" t="s">
        <v>67</v>
      </c>
      <c r="Z398" s="128">
        <v>54.772620000000025</v>
      </c>
      <c r="AA398" s="91">
        <v>49.681319999999999</v>
      </c>
      <c r="AB398" s="91">
        <v>59.6</v>
      </c>
      <c r="AC398" s="91">
        <v>59.6</v>
      </c>
      <c r="AD398" s="91">
        <f t="shared" si="41"/>
        <v>2163.5184900000008</v>
      </c>
      <c r="AE398" s="95"/>
      <c r="AF398" s="55">
        <v>55.62</v>
      </c>
      <c r="AG398" s="138">
        <f t="shared" si="45"/>
        <v>2141.37</v>
      </c>
      <c r="AH398" s="78">
        <v>46.285160000000005</v>
      </c>
      <c r="AI398" s="97">
        <v>46.285160000000005</v>
      </c>
      <c r="AJ398" s="79">
        <v>70</v>
      </c>
      <c r="AK398" s="79">
        <v>70</v>
      </c>
      <c r="AM398" s="14">
        <v>55.029201063774202</v>
      </c>
      <c r="AN398" s="14">
        <v>55.605414550669302</v>
      </c>
      <c r="AO398" s="14">
        <v>73.390830598572094</v>
      </c>
      <c r="AP398" s="14">
        <v>46.396469697053</v>
      </c>
      <c r="AQ398" s="107">
        <v>0.28625095402103901</v>
      </c>
      <c r="AR398" s="115">
        <f t="shared" si="46"/>
        <v>120.07355124964614</v>
      </c>
      <c r="AW398" s="50">
        <v>1963</v>
      </c>
    </row>
    <row r="399" spans="1:49" ht="10.15" customHeight="1" x14ac:dyDescent="0.2">
      <c r="A399" s="24">
        <v>42278</v>
      </c>
      <c r="B399" s="54">
        <f t="shared" si="40"/>
        <v>2015</v>
      </c>
      <c r="D399" s="17">
        <v>49.5</v>
      </c>
      <c r="E399" s="32">
        <v>32.299999999999997</v>
      </c>
      <c r="F399" s="34">
        <f t="shared" si="43"/>
        <v>3149.2999999999997</v>
      </c>
      <c r="G399" s="34"/>
      <c r="H399" s="34">
        <v>114</v>
      </c>
      <c r="I399" s="6">
        <v>142000</v>
      </c>
      <c r="J399" s="6">
        <v>133</v>
      </c>
      <c r="K399" s="7" t="s">
        <v>96</v>
      </c>
      <c r="L399" s="96">
        <v>57.6</v>
      </c>
      <c r="M399" s="80">
        <f t="shared" si="44"/>
        <v>2217.6</v>
      </c>
      <c r="N399" s="145"/>
      <c r="O399" s="3">
        <v>46</v>
      </c>
      <c r="S399" s="26">
        <v>60</v>
      </c>
      <c r="U399" s="120">
        <v>220.6609</v>
      </c>
      <c r="V399" s="120">
        <f t="shared" si="42"/>
        <v>7.7893297699999993</v>
      </c>
      <c r="W399" s="120">
        <v>218.63911000000016</v>
      </c>
      <c r="X399" s="111">
        <v>220</v>
      </c>
      <c r="Y399" s="112" t="s">
        <v>67</v>
      </c>
      <c r="Z399" s="128">
        <v>55.42277</v>
      </c>
      <c r="AA399" s="91">
        <v>51.272779999999997</v>
      </c>
      <c r="AB399" s="91">
        <v>61.2</v>
      </c>
      <c r="AC399" s="91">
        <v>61.2</v>
      </c>
      <c r="AD399" s="91">
        <f t="shared" si="41"/>
        <v>2189.199415</v>
      </c>
      <c r="AE399" s="125" t="s">
        <v>127</v>
      </c>
      <c r="AF399" s="55">
        <v>54</v>
      </c>
      <c r="AG399" s="138">
        <f t="shared" si="45"/>
        <v>2079</v>
      </c>
      <c r="AH399" s="78">
        <v>43.824349999999995</v>
      </c>
      <c r="AI399" s="97">
        <v>43.824349999999995</v>
      </c>
      <c r="AJ399" s="79">
        <v>71</v>
      </c>
      <c r="AK399" s="79">
        <v>71</v>
      </c>
      <c r="AM399" s="14">
        <v>55.285111166483098</v>
      </c>
      <c r="AN399" s="14">
        <v>55.574948019545701</v>
      </c>
      <c r="AO399" s="14">
        <v>69.969888290546507</v>
      </c>
      <c r="AP399" s="14">
        <v>47.711803943266098</v>
      </c>
      <c r="AQ399" s="107">
        <v>0.53654352754910706</v>
      </c>
      <c r="AR399" s="115">
        <f t="shared" si="46"/>
        <v>118.21823576136173</v>
      </c>
      <c r="AW399" s="50">
        <v>1980</v>
      </c>
    </row>
    <row r="400" spans="1:49" ht="10.15" customHeight="1" x14ac:dyDescent="0.2">
      <c r="A400" s="24">
        <v>42279</v>
      </c>
      <c r="B400" s="54">
        <f t="shared" si="40"/>
        <v>2015</v>
      </c>
      <c r="D400" s="17">
        <v>49.5</v>
      </c>
      <c r="E400" s="32">
        <v>32.299999999999997</v>
      </c>
      <c r="F400" s="34">
        <f t="shared" si="43"/>
        <v>3149.2999999999997</v>
      </c>
      <c r="G400" s="34"/>
      <c r="H400" s="34">
        <v>114</v>
      </c>
      <c r="I400" s="6">
        <v>142000</v>
      </c>
      <c r="J400" s="6">
        <v>133</v>
      </c>
      <c r="K400" s="7" t="s">
        <v>96</v>
      </c>
      <c r="L400" s="96">
        <v>57.6</v>
      </c>
      <c r="M400" s="80">
        <f t="shared" si="44"/>
        <v>2217.6</v>
      </c>
      <c r="N400" s="145"/>
      <c r="O400" s="3">
        <v>47</v>
      </c>
      <c r="S400" s="26">
        <v>60</v>
      </c>
      <c r="U400" s="120">
        <v>221.43360000000001</v>
      </c>
      <c r="V400" s="120">
        <f t="shared" si="42"/>
        <v>7.8166060799999997</v>
      </c>
      <c r="W400" s="120">
        <v>221.94966999999994</v>
      </c>
      <c r="X400" s="111">
        <v>220</v>
      </c>
      <c r="Y400" s="112" t="s">
        <v>67</v>
      </c>
      <c r="Z400" s="128">
        <v>56.518410000000003</v>
      </c>
      <c r="AA400" s="91">
        <v>52.489089999999997</v>
      </c>
      <c r="AB400" s="91">
        <v>61.2</v>
      </c>
      <c r="AC400" s="91">
        <v>61.2</v>
      </c>
      <c r="AD400" s="91">
        <f t="shared" si="41"/>
        <v>2232.4771949999999</v>
      </c>
      <c r="AE400" s="95"/>
      <c r="AF400" s="105">
        <v>54</v>
      </c>
      <c r="AG400" s="138">
        <f t="shared" si="45"/>
        <v>2079</v>
      </c>
      <c r="AH400" s="78">
        <v>47.004690000000004</v>
      </c>
      <c r="AI400" s="97">
        <v>47.004690000000004</v>
      </c>
      <c r="AJ400" s="79">
        <v>71</v>
      </c>
      <c r="AK400" s="79">
        <v>71</v>
      </c>
      <c r="AM400" s="14">
        <v>54.262102956801201</v>
      </c>
      <c r="AN400" s="14">
        <v>54.174726745352302</v>
      </c>
      <c r="AO400" s="14">
        <v>77.822841918097595</v>
      </c>
      <c r="AP400" s="14">
        <v>48.132260097093699</v>
      </c>
      <c r="AQ400" s="107">
        <v>12.868421001937682</v>
      </c>
      <c r="AR400" s="115">
        <f t="shared" si="46"/>
        <v>138.82352301712899</v>
      </c>
      <c r="AW400" s="50">
        <v>1980</v>
      </c>
    </row>
    <row r="401" spans="1:49" ht="10.15" customHeight="1" x14ac:dyDescent="0.2">
      <c r="A401" s="24">
        <v>42280</v>
      </c>
      <c r="B401" s="54">
        <f t="shared" si="40"/>
        <v>2015</v>
      </c>
      <c r="D401" s="17">
        <v>49.5</v>
      </c>
      <c r="E401" s="32">
        <v>32.299999999999997</v>
      </c>
      <c r="F401" s="34">
        <f t="shared" si="43"/>
        <v>3149.2999999999997</v>
      </c>
      <c r="G401" s="34"/>
      <c r="H401" s="34">
        <v>114</v>
      </c>
      <c r="I401" s="6">
        <v>142000</v>
      </c>
      <c r="J401" s="6">
        <v>133</v>
      </c>
      <c r="K401" s="7" t="s">
        <v>96</v>
      </c>
      <c r="L401" s="96">
        <v>57.6</v>
      </c>
      <c r="M401" s="80">
        <f t="shared" si="44"/>
        <v>2217.6</v>
      </c>
      <c r="N401" s="145"/>
      <c r="O401" s="3">
        <v>48</v>
      </c>
      <c r="S401" s="26">
        <v>60</v>
      </c>
      <c r="U401" s="120">
        <v>221.78749999999999</v>
      </c>
      <c r="V401" s="120">
        <f t="shared" si="42"/>
        <v>7.8290987499999991</v>
      </c>
      <c r="W401" s="120">
        <v>225.2976799999999</v>
      </c>
      <c r="X401" s="111">
        <v>220</v>
      </c>
      <c r="Y401" s="112" t="s">
        <v>67</v>
      </c>
      <c r="Z401" s="128">
        <v>57.149470000000001</v>
      </c>
      <c r="AA401" s="91">
        <v>51.941420000000001</v>
      </c>
      <c r="AB401" s="91">
        <v>61.2</v>
      </c>
      <c r="AC401" s="91">
        <v>61.2</v>
      </c>
      <c r="AD401" s="91">
        <f t="shared" si="41"/>
        <v>2257.4040650000002</v>
      </c>
      <c r="AE401" s="95"/>
      <c r="AF401" s="105">
        <v>54</v>
      </c>
      <c r="AG401" s="138">
        <f t="shared" si="45"/>
        <v>2079</v>
      </c>
      <c r="AH401" s="78">
        <v>49.284019999999998</v>
      </c>
      <c r="AI401" s="97">
        <v>49.284019999999998</v>
      </c>
      <c r="AJ401" s="79">
        <v>71</v>
      </c>
      <c r="AK401" s="79">
        <v>71</v>
      </c>
      <c r="AM401" s="14">
        <v>53.778232003570999</v>
      </c>
      <c r="AN401" s="14">
        <v>54.2890016248137</v>
      </c>
      <c r="AO401" s="14">
        <v>75.376107815483394</v>
      </c>
      <c r="AP401" s="14">
        <v>43.775003682132102</v>
      </c>
      <c r="AQ401" s="107">
        <v>16.85302251698656</v>
      </c>
      <c r="AR401" s="115">
        <f t="shared" si="46"/>
        <v>136.00413401460204</v>
      </c>
      <c r="AW401" s="50">
        <v>1980</v>
      </c>
    </row>
    <row r="402" spans="1:49" ht="10.15" customHeight="1" x14ac:dyDescent="0.2">
      <c r="A402" s="24">
        <v>42281</v>
      </c>
      <c r="B402" s="54">
        <f t="shared" si="40"/>
        <v>2015</v>
      </c>
      <c r="D402" s="17">
        <v>49.5</v>
      </c>
      <c r="E402" s="32">
        <v>32.299999999999997</v>
      </c>
      <c r="F402" s="34">
        <f t="shared" si="43"/>
        <v>3149.2999999999997</v>
      </c>
      <c r="G402" s="34"/>
      <c r="H402" s="34">
        <v>120</v>
      </c>
      <c r="I402" s="6">
        <v>142000</v>
      </c>
      <c r="J402" s="6">
        <v>133</v>
      </c>
      <c r="K402" s="7" t="s">
        <v>96</v>
      </c>
      <c r="L402" s="96">
        <v>57.6</v>
      </c>
      <c r="M402" s="80">
        <f t="shared" si="44"/>
        <v>2217.6</v>
      </c>
      <c r="N402" s="145"/>
      <c r="O402" s="3">
        <v>54</v>
      </c>
      <c r="S402" s="26">
        <v>60</v>
      </c>
      <c r="U402" s="120">
        <v>223.52610000000001</v>
      </c>
      <c r="V402" s="120">
        <f t="shared" si="42"/>
        <v>7.8904713299999996</v>
      </c>
      <c r="W402" s="120">
        <v>224.93719000000013</v>
      </c>
      <c r="X402" s="111">
        <v>220</v>
      </c>
      <c r="Y402" s="112" t="s">
        <v>67</v>
      </c>
      <c r="Z402" s="128">
        <v>57.925280000000001</v>
      </c>
      <c r="AA402" s="91">
        <v>53.190260000000002</v>
      </c>
      <c r="AB402" s="91">
        <v>61.2</v>
      </c>
      <c r="AC402" s="91">
        <v>61.2</v>
      </c>
      <c r="AD402" s="91">
        <f t="shared" si="41"/>
        <v>2288.0485600000002</v>
      </c>
      <c r="AE402" s="95"/>
      <c r="AF402" s="105">
        <v>54</v>
      </c>
      <c r="AG402" s="138">
        <f t="shared" si="45"/>
        <v>2079</v>
      </c>
      <c r="AH402" s="78">
        <v>53.25573</v>
      </c>
      <c r="AI402" s="97">
        <v>53.25573</v>
      </c>
      <c r="AJ402" s="79">
        <v>71</v>
      </c>
      <c r="AK402" s="79">
        <v>71</v>
      </c>
      <c r="AM402" s="14">
        <v>50.863681089836803</v>
      </c>
      <c r="AN402" s="14">
        <v>50.6596624229322</v>
      </c>
      <c r="AO402" s="14">
        <v>76.265237771405097</v>
      </c>
      <c r="AP402" s="14">
        <v>36.050104448012299</v>
      </c>
      <c r="AQ402" s="107">
        <v>14.976230092858627</v>
      </c>
      <c r="AR402" s="115">
        <f t="shared" si="46"/>
        <v>127.29157231227603</v>
      </c>
      <c r="AW402" s="50">
        <v>1980</v>
      </c>
    </row>
    <row r="403" spans="1:49" ht="10.15" customHeight="1" x14ac:dyDescent="0.2">
      <c r="A403" s="24">
        <v>42282</v>
      </c>
      <c r="B403" s="54">
        <f t="shared" si="40"/>
        <v>2015</v>
      </c>
      <c r="D403" s="17">
        <v>49.5</v>
      </c>
      <c r="E403" s="32">
        <v>32.299999999999997</v>
      </c>
      <c r="F403" s="34">
        <f t="shared" si="43"/>
        <v>3149.2999999999997</v>
      </c>
      <c r="G403" s="34"/>
      <c r="H403" s="34">
        <v>117</v>
      </c>
      <c r="I403" s="6">
        <v>142000</v>
      </c>
      <c r="J403" s="105">
        <v>129</v>
      </c>
      <c r="K403" s="106" t="s">
        <v>99</v>
      </c>
      <c r="L403" s="96">
        <v>57.6</v>
      </c>
      <c r="M403" s="80">
        <f t="shared" si="44"/>
        <v>2217.6</v>
      </c>
      <c r="N403" s="145"/>
      <c r="O403" s="3">
        <v>56</v>
      </c>
      <c r="S403" s="26">
        <v>60</v>
      </c>
      <c r="U403" s="120">
        <v>224.2397</v>
      </c>
      <c r="V403" s="120">
        <f t="shared" si="42"/>
        <v>7.9156614099999993</v>
      </c>
      <c r="W403" s="120">
        <v>222.68579000000003</v>
      </c>
      <c r="X403" s="111">
        <v>223</v>
      </c>
      <c r="Y403" s="112" t="s">
        <v>68</v>
      </c>
      <c r="Z403" s="128">
        <v>57.395470000000003</v>
      </c>
      <c r="AA403" s="91">
        <v>52.594000000000001</v>
      </c>
      <c r="AB403" s="94">
        <v>59.9</v>
      </c>
      <c r="AC403" s="94">
        <v>59.9</v>
      </c>
      <c r="AD403" s="91">
        <f t="shared" ref="AD403:AD428" si="47">Z403*$AD$1</f>
        <v>2267.1210650000003</v>
      </c>
      <c r="AE403" s="110" t="s">
        <v>68</v>
      </c>
      <c r="AF403" s="105">
        <v>54</v>
      </c>
      <c r="AG403" s="138">
        <f t="shared" si="45"/>
        <v>2079</v>
      </c>
      <c r="AH403" s="78">
        <v>51.571469999999998</v>
      </c>
      <c r="AI403" s="97">
        <v>51.571469999999998</v>
      </c>
      <c r="AJ403" s="79">
        <v>71</v>
      </c>
      <c r="AK403" s="79">
        <v>71</v>
      </c>
      <c r="AM403" s="14">
        <v>50.726892124605698</v>
      </c>
      <c r="AN403" s="14">
        <v>50.172337894416103</v>
      </c>
      <c r="AO403" s="14">
        <v>74.450514131098601</v>
      </c>
      <c r="AP403" s="14">
        <v>33.973782069682997</v>
      </c>
      <c r="AQ403" s="107">
        <v>21.631176971661553</v>
      </c>
      <c r="AR403" s="115">
        <f t="shared" si="46"/>
        <v>130.05547317244316</v>
      </c>
      <c r="AW403" s="50">
        <v>1980</v>
      </c>
    </row>
    <row r="404" spans="1:49" ht="10.15" customHeight="1" x14ac:dyDescent="0.2">
      <c r="A404" s="24">
        <v>42283</v>
      </c>
      <c r="B404" s="54">
        <f t="shared" si="40"/>
        <v>2015</v>
      </c>
      <c r="D404" s="17">
        <v>49.5</v>
      </c>
      <c r="E404" s="32">
        <v>32.299999999999997</v>
      </c>
      <c r="F404" s="34">
        <f t="shared" si="43"/>
        <v>3149.2999999999997</v>
      </c>
      <c r="G404" s="34"/>
      <c r="H404" s="34">
        <v>116</v>
      </c>
      <c r="I404" s="6">
        <v>142000</v>
      </c>
      <c r="J404" s="105">
        <v>129</v>
      </c>
      <c r="K404" s="106" t="s">
        <v>99</v>
      </c>
      <c r="L404" s="96">
        <v>57.6</v>
      </c>
      <c r="M404" s="80">
        <f t="shared" si="44"/>
        <v>2217.6</v>
      </c>
      <c r="N404" s="145"/>
      <c r="O404" s="3">
        <v>55</v>
      </c>
      <c r="S404" s="26">
        <v>60</v>
      </c>
      <c r="U404" s="120">
        <v>227.9478</v>
      </c>
      <c r="V404" s="120">
        <f t="shared" si="42"/>
        <v>8.0465573399999997</v>
      </c>
      <c r="W404" s="120">
        <v>222.18390000000002</v>
      </c>
      <c r="X404" s="111">
        <v>223</v>
      </c>
      <c r="Y404" s="112" t="s">
        <v>68</v>
      </c>
      <c r="Z404" s="128">
        <v>56.17257</v>
      </c>
      <c r="AA404" s="91">
        <v>51.769629999999999</v>
      </c>
      <c r="AB404" s="94">
        <v>59.9</v>
      </c>
      <c r="AC404" s="94">
        <v>59.9</v>
      </c>
      <c r="AD404" s="91">
        <f t="shared" si="47"/>
        <v>2218.816515</v>
      </c>
      <c r="AE404" s="95" t="s">
        <v>68</v>
      </c>
      <c r="AF404" s="105">
        <v>54</v>
      </c>
      <c r="AG404" s="138">
        <f t="shared" si="45"/>
        <v>2079</v>
      </c>
      <c r="AH404" s="78">
        <v>51.585300000000004</v>
      </c>
      <c r="AI404" s="97">
        <v>51.585300000000004</v>
      </c>
      <c r="AJ404" s="79">
        <v>71</v>
      </c>
      <c r="AK404" s="79">
        <v>71</v>
      </c>
      <c r="AM404" s="14">
        <v>51.102445671651097</v>
      </c>
      <c r="AN404" s="14">
        <v>50.498260861878002</v>
      </c>
      <c r="AO404" s="14">
        <v>74.050244421487903</v>
      </c>
      <c r="AP404" s="14">
        <v>37.738600374720697</v>
      </c>
      <c r="AQ404" s="107">
        <v>22.501551985739066</v>
      </c>
      <c r="AR404" s="115">
        <f t="shared" si="46"/>
        <v>134.29039678194766</v>
      </c>
      <c r="AW404" s="50">
        <v>1980</v>
      </c>
    </row>
    <row r="405" spans="1:49" ht="10.15" customHeight="1" x14ac:dyDescent="0.2">
      <c r="A405" s="24">
        <v>42284</v>
      </c>
      <c r="B405" s="54">
        <f t="shared" si="40"/>
        <v>2015</v>
      </c>
      <c r="D405" s="17">
        <v>49.5</v>
      </c>
      <c r="E405" s="32">
        <v>32.299999999999997</v>
      </c>
      <c r="F405" s="34">
        <f t="shared" si="43"/>
        <v>3149.2999999999997</v>
      </c>
      <c r="G405" s="34"/>
      <c r="H405" s="34">
        <v>119</v>
      </c>
      <c r="I405" s="6">
        <v>142000</v>
      </c>
      <c r="J405" s="105">
        <v>129</v>
      </c>
      <c r="K405" s="106" t="s">
        <v>99</v>
      </c>
      <c r="L405" s="96">
        <v>57.6</v>
      </c>
      <c r="M405" s="80">
        <f t="shared" si="44"/>
        <v>2217.6</v>
      </c>
      <c r="N405" s="145"/>
      <c r="O405" s="3">
        <v>54</v>
      </c>
      <c r="S405" s="26">
        <v>60</v>
      </c>
      <c r="U405" s="120">
        <v>226.90180000000001</v>
      </c>
      <c r="V405" s="120">
        <f t="shared" si="42"/>
        <v>8.0096335399999994</v>
      </c>
      <c r="W405" s="120">
        <v>230.14149000000006</v>
      </c>
      <c r="X405" s="111">
        <v>223</v>
      </c>
      <c r="Y405" s="112" t="s">
        <v>68</v>
      </c>
      <c r="Z405" s="128">
        <v>56.647910000000003</v>
      </c>
      <c r="AA405" s="91">
        <v>51.232799999999997</v>
      </c>
      <c r="AB405" s="94">
        <v>59.9</v>
      </c>
      <c r="AC405" s="94">
        <v>59.9</v>
      </c>
      <c r="AD405" s="91">
        <f t="shared" si="47"/>
        <v>2237.5924450000002</v>
      </c>
      <c r="AE405" s="95" t="s">
        <v>68</v>
      </c>
      <c r="AF405" s="105">
        <v>54</v>
      </c>
      <c r="AG405" s="138">
        <f t="shared" si="45"/>
        <v>2079</v>
      </c>
      <c r="AH405" s="78">
        <v>51.458169999999996</v>
      </c>
      <c r="AI405" s="97">
        <v>51.458169999999996</v>
      </c>
      <c r="AJ405" s="79">
        <v>71</v>
      </c>
      <c r="AK405" s="79">
        <v>71</v>
      </c>
      <c r="AM405" s="14">
        <v>54.031732905170003</v>
      </c>
      <c r="AN405" s="14">
        <v>53.723957080093399</v>
      </c>
      <c r="AO405" s="14">
        <v>71.181093588534694</v>
      </c>
      <c r="AP405" s="14">
        <v>43.0347595154959</v>
      </c>
      <c r="AQ405" s="107">
        <v>12.190181393370258</v>
      </c>
      <c r="AR405" s="115">
        <f t="shared" si="46"/>
        <v>126.40603449740085</v>
      </c>
      <c r="AW405" s="50">
        <v>1980</v>
      </c>
    </row>
    <row r="406" spans="1:49" ht="10.15" customHeight="1" x14ac:dyDescent="0.2">
      <c r="A406" s="24">
        <v>42285</v>
      </c>
      <c r="B406" s="54">
        <f t="shared" si="40"/>
        <v>2015</v>
      </c>
      <c r="D406" s="17">
        <v>49.5</v>
      </c>
      <c r="E406" s="32">
        <v>32.299999999999997</v>
      </c>
      <c r="F406" s="34">
        <f t="shared" si="43"/>
        <v>3149.2999999999997</v>
      </c>
      <c r="G406" s="34"/>
      <c r="H406" s="34">
        <v>122</v>
      </c>
      <c r="I406" s="6">
        <v>142000</v>
      </c>
      <c r="J406" s="105">
        <v>129</v>
      </c>
      <c r="K406" s="106" t="s">
        <v>99</v>
      </c>
      <c r="L406" s="96">
        <v>57.6</v>
      </c>
      <c r="M406" s="80">
        <f t="shared" si="44"/>
        <v>2217.6</v>
      </c>
      <c r="N406" s="145"/>
      <c r="O406" s="3">
        <v>54</v>
      </c>
      <c r="S406" s="26">
        <v>60</v>
      </c>
      <c r="U406" s="120">
        <v>223.96520000000001</v>
      </c>
      <c r="V406" s="120">
        <f t="shared" si="42"/>
        <v>7.9059715600000002</v>
      </c>
      <c r="W406" s="120">
        <v>231.32606999999996</v>
      </c>
      <c r="X406" s="111">
        <v>223</v>
      </c>
      <c r="Y406" s="112" t="s">
        <v>68</v>
      </c>
      <c r="Z406" s="128">
        <v>57.262610000000002</v>
      </c>
      <c r="AA406" s="91">
        <v>52.078110000000002</v>
      </c>
      <c r="AB406" s="94">
        <v>59.9</v>
      </c>
      <c r="AC406" s="94">
        <v>59.9</v>
      </c>
      <c r="AD406" s="91">
        <f t="shared" si="47"/>
        <v>2261.8730949999999</v>
      </c>
      <c r="AE406" s="95" t="s">
        <v>68</v>
      </c>
      <c r="AF406" s="105">
        <v>54</v>
      </c>
      <c r="AG406" s="138">
        <f t="shared" si="45"/>
        <v>2079</v>
      </c>
      <c r="AH406" s="78">
        <v>49.973959999999998</v>
      </c>
      <c r="AI406" s="97">
        <v>49.973959999999998</v>
      </c>
      <c r="AJ406" s="79">
        <v>71</v>
      </c>
      <c r="AK406" s="79">
        <v>71</v>
      </c>
      <c r="AM406" s="14">
        <v>53.6268670995441</v>
      </c>
      <c r="AN406" s="14">
        <v>54.065970965008603</v>
      </c>
      <c r="AO406" s="14">
        <v>77.255732502960797</v>
      </c>
      <c r="AP406" s="14">
        <v>46.074228717131298</v>
      </c>
      <c r="AQ406" s="107">
        <v>6.641554904884031</v>
      </c>
      <c r="AR406" s="115">
        <f t="shared" si="46"/>
        <v>129.97151612497612</v>
      </c>
      <c r="AW406" s="50">
        <v>1980</v>
      </c>
    </row>
    <row r="407" spans="1:49" ht="10.15" customHeight="1" x14ac:dyDescent="0.2">
      <c r="A407" s="24">
        <v>42286</v>
      </c>
      <c r="B407" s="54">
        <f t="shared" si="40"/>
        <v>2015</v>
      </c>
      <c r="D407" s="17">
        <v>49.5</v>
      </c>
      <c r="E407" s="32">
        <v>32.299999999999997</v>
      </c>
      <c r="F407" s="34">
        <f t="shared" si="43"/>
        <v>3149.2999999999997</v>
      </c>
      <c r="G407" s="34"/>
      <c r="H407" s="34">
        <v>119</v>
      </c>
      <c r="I407" s="6">
        <v>142000</v>
      </c>
      <c r="J407" s="6">
        <v>133</v>
      </c>
      <c r="K407" s="7" t="s">
        <v>96</v>
      </c>
      <c r="L407" s="96">
        <v>57.6</v>
      </c>
      <c r="M407" s="80">
        <f t="shared" si="44"/>
        <v>2217.6</v>
      </c>
      <c r="N407" s="145"/>
      <c r="O407" s="3">
        <v>51</v>
      </c>
      <c r="S407" s="26">
        <v>60</v>
      </c>
      <c r="U407" s="120">
        <v>226.9316</v>
      </c>
      <c r="V407" s="120">
        <f t="shared" si="42"/>
        <v>8.0106854799999994</v>
      </c>
      <c r="W407" s="120">
        <v>225.91219999999996</v>
      </c>
      <c r="X407" s="111">
        <v>223</v>
      </c>
      <c r="Y407" s="112" t="s">
        <v>68</v>
      </c>
      <c r="Z407" s="128">
        <v>56.75712</v>
      </c>
      <c r="AA407" s="91">
        <v>52.326680000000003</v>
      </c>
      <c r="AB407" s="94">
        <v>59.9</v>
      </c>
      <c r="AC407" s="94">
        <v>59.9</v>
      </c>
      <c r="AD407" s="91">
        <f t="shared" si="47"/>
        <v>2241.9062399999998</v>
      </c>
      <c r="AE407" s="95" t="s">
        <v>68</v>
      </c>
      <c r="AF407" s="105">
        <v>54</v>
      </c>
      <c r="AG407" s="138">
        <f t="shared" si="45"/>
        <v>2079</v>
      </c>
      <c r="AH407" s="78">
        <v>49.537199999999999</v>
      </c>
      <c r="AI407" s="97">
        <v>49.537199999999999</v>
      </c>
      <c r="AJ407" s="79">
        <v>71</v>
      </c>
      <c r="AK407" s="79">
        <v>71</v>
      </c>
      <c r="AM407" s="14">
        <v>53.139549193864902</v>
      </c>
      <c r="AN407" s="14">
        <v>54.549798245684599</v>
      </c>
      <c r="AO407" s="14">
        <v>79.330812211460497</v>
      </c>
      <c r="AP407" s="14">
        <v>47.345895561961399</v>
      </c>
      <c r="AQ407" s="107">
        <v>14.251779255830323</v>
      </c>
      <c r="AR407" s="115">
        <f t="shared" si="46"/>
        <v>140.92848702925221</v>
      </c>
      <c r="AW407" s="50">
        <v>1980</v>
      </c>
    </row>
    <row r="408" spans="1:49" ht="10.15" customHeight="1" x14ac:dyDescent="0.2">
      <c r="A408" s="24">
        <v>42287</v>
      </c>
      <c r="B408" s="54">
        <f t="shared" si="40"/>
        <v>2015</v>
      </c>
      <c r="D408" s="17">
        <v>49.5</v>
      </c>
      <c r="E408" s="32">
        <v>32.299999999999997</v>
      </c>
      <c r="F408" s="34">
        <f t="shared" si="43"/>
        <v>3149.2999999999997</v>
      </c>
      <c r="G408" s="34"/>
      <c r="H408" s="34">
        <v>125</v>
      </c>
      <c r="I408" s="6">
        <v>142000</v>
      </c>
      <c r="J408" s="6">
        <v>133</v>
      </c>
      <c r="K408" s="7" t="s">
        <v>96</v>
      </c>
      <c r="L408" s="96">
        <v>57.6</v>
      </c>
      <c r="M408" s="80">
        <f t="shared" si="44"/>
        <v>2217.6</v>
      </c>
      <c r="N408" s="145"/>
      <c r="O408" s="3">
        <v>52</v>
      </c>
      <c r="S408" s="26">
        <v>60</v>
      </c>
      <c r="U408" s="120">
        <v>228.173</v>
      </c>
      <c r="V408" s="120">
        <f t="shared" si="42"/>
        <v>8.0545068999999998</v>
      </c>
      <c r="W408" s="120">
        <v>223.78522000000009</v>
      </c>
      <c r="X408" s="120">
        <v>225</v>
      </c>
      <c r="Z408" s="128">
        <v>55.40831</v>
      </c>
      <c r="AA408" s="91">
        <v>51.393250000000002</v>
      </c>
      <c r="AB408" s="91">
        <v>61.2</v>
      </c>
      <c r="AC408" s="91">
        <v>61.2</v>
      </c>
      <c r="AD408" s="91">
        <f t="shared" si="47"/>
        <v>2188.6282449999999</v>
      </c>
      <c r="AF408" s="105">
        <v>54</v>
      </c>
      <c r="AG408" s="138">
        <f t="shared" si="45"/>
        <v>2079</v>
      </c>
      <c r="AH408" s="78">
        <v>50.722279999999998</v>
      </c>
      <c r="AI408" s="97">
        <v>50.722279999999998</v>
      </c>
      <c r="AJ408" s="79">
        <v>71</v>
      </c>
      <c r="AK408" s="79">
        <v>71</v>
      </c>
      <c r="AM408" s="14">
        <v>53.239280581162298</v>
      </c>
      <c r="AN408" s="14">
        <v>54.351979731101999</v>
      </c>
      <c r="AO408" s="14">
        <v>76.132759696645493</v>
      </c>
      <c r="AP408" s="14">
        <v>45.033428529225702</v>
      </c>
      <c r="AQ408" s="107">
        <v>21.304275542865923</v>
      </c>
      <c r="AR408" s="115">
        <f t="shared" si="46"/>
        <v>142.47046376873712</v>
      </c>
      <c r="AW408" s="50">
        <v>1980</v>
      </c>
    </row>
    <row r="409" spans="1:49" ht="10.15" customHeight="1" x14ac:dyDescent="0.2">
      <c r="A409" s="24">
        <v>42288</v>
      </c>
      <c r="B409" s="54">
        <f t="shared" si="40"/>
        <v>2015</v>
      </c>
      <c r="D409" s="17">
        <v>49.5</v>
      </c>
      <c r="E409" s="32">
        <v>32.299999999999997</v>
      </c>
      <c r="F409" s="34">
        <f t="shared" si="43"/>
        <v>3149.2999999999997</v>
      </c>
      <c r="G409" s="34"/>
      <c r="H409" s="34">
        <v>122</v>
      </c>
      <c r="I409" s="6">
        <v>142000</v>
      </c>
      <c r="J409" s="6">
        <v>133</v>
      </c>
      <c r="K409" s="7" t="s">
        <v>96</v>
      </c>
      <c r="L409" s="96">
        <v>57.6</v>
      </c>
      <c r="M409" s="80">
        <f t="shared" si="44"/>
        <v>2217.6</v>
      </c>
      <c r="N409" s="145"/>
      <c r="O409" s="3">
        <v>54</v>
      </c>
      <c r="S409" s="26">
        <v>60</v>
      </c>
      <c r="U409" s="120">
        <v>226.55959999999999</v>
      </c>
      <c r="V409" s="120">
        <f t="shared" si="42"/>
        <v>7.997553879999999</v>
      </c>
      <c r="W409" s="120">
        <v>228.69497999999996</v>
      </c>
      <c r="X409" s="120">
        <v>225</v>
      </c>
      <c r="Z409" s="128">
        <v>56.73527</v>
      </c>
      <c r="AA409" s="91">
        <v>52.676900000000003</v>
      </c>
      <c r="AB409" s="91">
        <v>61.2</v>
      </c>
      <c r="AC409" s="91">
        <v>61.2</v>
      </c>
      <c r="AD409" s="91">
        <f t="shared" si="47"/>
        <v>2241.043165</v>
      </c>
      <c r="AF409" s="105">
        <v>54</v>
      </c>
      <c r="AG409" s="138">
        <f t="shared" si="45"/>
        <v>2079</v>
      </c>
      <c r="AH409" s="78">
        <v>48.25779</v>
      </c>
      <c r="AI409" s="97">
        <v>48.25779</v>
      </c>
      <c r="AJ409" s="79">
        <v>71</v>
      </c>
      <c r="AK409" s="79">
        <v>71</v>
      </c>
      <c r="AM409" s="14">
        <v>53.463960054874399</v>
      </c>
      <c r="AN409" s="14">
        <v>54.651407585344202</v>
      </c>
      <c r="AO409" s="14">
        <v>76.332271583757205</v>
      </c>
      <c r="AP409" s="14">
        <v>40.142790755548504</v>
      </c>
      <c r="AQ409" s="107">
        <v>24.134473974248412</v>
      </c>
      <c r="AR409" s="115">
        <f t="shared" si="46"/>
        <v>140.60953631355412</v>
      </c>
      <c r="AW409" s="50">
        <v>1980</v>
      </c>
    </row>
    <row r="410" spans="1:49" ht="10.15" customHeight="1" x14ac:dyDescent="0.2">
      <c r="A410" s="24">
        <v>42289</v>
      </c>
      <c r="B410" s="54">
        <f t="shared" si="40"/>
        <v>2015</v>
      </c>
      <c r="D410" s="17">
        <v>49.5</v>
      </c>
      <c r="E410" s="32">
        <v>32.299999999999997</v>
      </c>
      <c r="F410" s="34">
        <f t="shared" si="43"/>
        <v>3149.2999999999997</v>
      </c>
      <c r="G410" s="34"/>
      <c r="H410" s="34">
        <v>124</v>
      </c>
      <c r="I410" s="6">
        <v>142000</v>
      </c>
      <c r="J410" s="6">
        <v>133</v>
      </c>
      <c r="K410" s="7" t="s">
        <v>96</v>
      </c>
      <c r="L410" s="96">
        <v>57.6</v>
      </c>
      <c r="M410" s="80">
        <f t="shared" si="44"/>
        <v>2217.6</v>
      </c>
      <c r="N410" s="145"/>
      <c r="O410" s="3">
        <v>51</v>
      </c>
      <c r="S410" s="26">
        <v>60</v>
      </c>
      <c r="U410" s="120">
        <v>225.32400000000001</v>
      </c>
      <c r="V410" s="120">
        <f t="shared" si="42"/>
        <v>7.9539371999999995</v>
      </c>
      <c r="W410" s="120">
        <v>228.83413999999993</v>
      </c>
      <c r="X410" s="120">
        <v>225</v>
      </c>
      <c r="Z410" s="128">
        <v>56.589010000000002</v>
      </c>
      <c r="AA410" s="91">
        <v>53.099379999999996</v>
      </c>
      <c r="AB410" s="91">
        <v>61.2</v>
      </c>
      <c r="AC410" s="91">
        <v>61.2</v>
      </c>
      <c r="AD410" s="91">
        <f t="shared" si="47"/>
        <v>2235.265895</v>
      </c>
      <c r="AF410" s="105">
        <v>54</v>
      </c>
      <c r="AG410" s="138">
        <f t="shared" si="45"/>
        <v>2079</v>
      </c>
      <c r="AH410" s="78">
        <v>46.432970000000005</v>
      </c>
      <c r="AI410" s="97">
        <v>46.432970000000005</v>
      </c>
      <c r="AJ410" s="79">
        <v>71</v>
      </c>
      <c r="AK410" s="79">
        <v>71</v>
      </c>
      <c r="AM410" s="14">
        <v>52.573199657828702</v>
      </c>
      <c r="AN410" s="14">
        <v>53.498841391033601</v>
      </c>
      <c r="AO410" s="14">
        <v>76.343359973342302</v>
      </c>
      <c r="AP410" s="14">
        <v>39.322339655964399</v>
      </c>
      <c r="AQ410" s="107">
        <v>24.79632393921997</v>
      </c>
      <c r="AR410" s="115">
        <f t="shared" si="46"/>
        <v>140.46202356852666</v>
      </c>
      <c r="AW410" s="50">
        <v>1980</v>
      </c>
    </row>
    <row r="411" spans="1:49" ht="10.15" customHeight="1" x14ac:dyDescent="0.2">
      <c r="A411" s="24">
        <v>42290</v>
      </c>
      <c r="B411" s="54">
        <f t="shared" si="40"/>
        <v>2015</v>
      </c>
      <c r="D411" s="17">
        <v>49.5</v>
      </c>
      <c r="E411" s="32">
        <v>32.299999999999997</v>
      </c>
      <c r="F411" s="34">
        <f t="shared" si="43"/>
        <v>3149.2999999999997</v>
      </c>
      <c r="G411" s="34"/>
      <c r="H411" s="34">
        <v>126</v>
      </c>
      <c r="I411" s="6">
        <v>142000</v>
      </c>
      <c r="J411" s="6">
        <v>133</v>
      </c>
      <c r="K411" s="7" t="s">
        <v>96</v>
      </c>
      <c r="L411" s="96">
        <v>57.6</v>
      </c>
      <c r="M411" s="80">
        <f t="shared" si="44"/>
        <v>2217.6</v>
      </c>
      <c r="N411" s="145"/>
      <c r="O411" s="3">
        <v>50</v>
      </c>
      <c r="S411" s="26">
        <v>60</v>
      </c>
      <c r="U411" s="120">
        <v>226.31710000000001</v>
      </c>
      <c r="V411" s="120">
        <f t="shared" si="42"/>
        <v>7.9889936299999995</v>
      </c>
      <c r="W411" s="120">
        <v>229.65354999999997</v>
      </c>
      <c r="X411" s="120">
        <v>225</v>
      </c>
      <c r="Z411" s="128">
        <v>55.131979999999999</v>
      </c>
      <c r="AA411" s="91">
        <v>52.702509999999997</v>
      </c>
      <c r="AB411" s="91">
        <v>61.2</v>
      </c>
      <c r="AC411" s="91">
        <v>61.2</v>
      </c>
      <c r="AD411" s="91">
        <f t="shared" si="47"/>
        <v>2177.7132099999999</v>
      </c>
      <c r="AF411" s="105">
        <v>54</v>
      </c>
      <c r="AG411" s="138">
        <f t="shared" si="45"/>
        <v>2079</v>
      </c>
      <c r="AH411" s="78">
        <v>48.227209999999999</v>
      </c>
      <c r="AI411" s="97">
        <v>48.227209999999999</v>
      </c>
      <c r="AJ411" s="79">
        <v>71</v>
      </c>
      <c r="AK411" s="79">
        <v>71</v>
      </c>
      <c r="AM411" s="14">
        <v>53.5398227587688</v>
      </c>
      <c r="AN411" s="14">
        <v>54.469541306483897</v>
      </c>
      <c r="AO411" s="14">
        <v>75.936505233635103</v>
      </c>
      <c r="AP411" s="14">
        <v>41.7178986999782</v>
      </c>
      <c r="AQ411" s="107">
        <v>23.08020404139533</v>
      </c>
      <c r="AR411" s="115">
        <f t="shared" si="46"/>
        <v>140.73460797500863</v>
      </c>
      <c r="AW411" s="50">
        <v>1980</v>
      </c>
    </row>
    <row r="412" spans="1:49" ht="10.15" customHeight="1" x14ac:dyDescent="0.2">
      <c r="A412" s="24">
        <v>42291</v>
      </c>
      <c r="B412" s="54">
        <f t="shared" si="40"/>
        <v>2015</v>
      </c>
      <c r="D412" s="17">
        <v>49.5</v>
      </c>
      <c r="E412" s="32">
        <v>32.299999999999997</v>
      </c>
      <c r="F412" s="34">
        <f t="shared" si="43"/>
        <v>3149.2999999999997</v>
      </c>
      <c r="G412" s="34"/>
      <c r="H412" s="34">
        <v>126</v>
      </c>
      <c r="I412" s="6">
        <v>142000</v>
      </c>
      <c r="J412" s="6">
        <v>133</v>
      </c>
      <c r="K412" s="7" t="s">
        <v>96</v>
      </c>
      <c r="L412" s="96">
        <v>57.6</v>
      </c>
      <c r="M412" s="80">
        <f t="shared" si="44"/>
        <v>2217.6</v>
      </c>
      <c r="N412" s="145"/>
      <c r="O412" s="3">
        <v>51</v>
      </c>
      <c r="S412" s="26">
        <v>60</v>
      </c>
      <c r="U412" s="120">
        <v>230.25980000000001</v>
      </c>
      <c r="V412" s="120">
        <f t="shared" si="42"/>
        <v>8.1281709400000004</v>
      </c>
      <c r="W412" s="120">
        <v>226.01334999999997</v>
      </c>
      <c r="X412" s="120">
        <v>225</v>
      </c>
      <c r="Z412" s="128">
        <v>56.271230000000003</v>
      </c>
      <c r="AA412" s="91">
        <v>52.254559999999998</v>
      </c>
      <c r="AB412" s="91">
        <v>61.2</v>
      </c>
      <c r="AC412" s="91">
        <v>61.2</v>
      </c>
      <c r="AD412" s="91">
        <f t="shared" si="47"/>
        <v>2222.713585</v>
      </c>
      <c r="AF412" s="105">
        <v>54</v>
      </c>
      <c r="AG412" s="138">
        <f t="shared" si="45"/>
        <v>2079</v>
      </c>
      <c r="AH412" s="78">
        <v>46.311089999999993</v>
      </c>
      <c r="AI412" s="97">
        <v>46.311089999999993</v>
      </c>
      <c r="AJ412" s="79">
        <v>71</v>
      </c>
      <c r="AK412" s="79">
        <v>71</v>
      </c>
      <c r="AM412" s="14">
        <v>53.009913435706302</v>
      </c>
      <c r="AN412" s="14">
        <v>52.883862807287102</v>
      </c>
      <c r="AO412" s="14">
        <v>75.556197957392001</v>
      </c>
      <c r="AP412" s="14">
        <v>45.266159739781301</v>
      </c>
      <c r="AQ412" s="107">
        <v>14.748333507960366</v>
      </c>
      <c r="AR412" s="115">
        <f t="shared" si="46"/>
        <v>135.57069120513367</v>
      </c>
      <c r="AW412" s="50">
        <v>1980</v>
      </c>
    </row>
    <row r="413" spans="1:49" ht="10.15" customHeight="1" x14ac:dyDescent="0.2">
      <c r="A413" s="24">
        <v>42292</v>
      </c>
      <c r="B413" s="54">
        <f t="shared" si="40"/>
        <v>2015</v>
      </c>
      <c r="D413" s="17">
        <v>49.5</v>
      </c>
      <c r="E413" s="32">
        <v>32.299999999999997</v>
      </c>
      <c r="F413" s="34">
        <f t="shared" si="43"/>
        <v>3149.2999999999997</v>
      </c>
      <c r="G413" s="34"/>
      <c r="H413" s="34">
        <v>122</v>
      </c>
      <c r="I413" s="6">
        <v>142000</v>
      </c>
      <c r="J413" s="6">
        <v>133</v>
      </c>
      <c r="K413" s="7" t="s">
        <v>96</v>
      </c>
      <c r="L413" s="96">
        <v>57.6</v>
      </c>
      <c r="M413" s="80">
        <f t="shared" si="44"/>
        <v>2217.6</v>
      </c>
      <c r="N413" s="145"/>
      <c r="O413" s="3">
        <v>49</v>
      </c>
      <c r="S413" s="26">
        <v>60</v>
      </c>
      <c r="U413" s="120">
        <v>236.69399999999999</v>
      </c>
      <c r="V413" s="120">
        <f t="shared" si="42"/>
        <v>8.3552982</v>
      </c>
      <c r="W413" s="120">
        <v>222.01272</v>
      </c>
      <c r="X413" s="120">
        <v>225</v>
      </c>
      <c r="Z413" s="128">
        <v>56.986980000000003</v>
      </c>
      <c r="AA413" s="91">
        <v>52.981020000000001</v>
      </c>
      <c r="AB413" s="91">
        <v>61.2</v>
      </c>
      <c r="AC413" s="91">
        <v>61.2</v>
      </c>
      <c r="AD413" s="91">
        <f t="shared" si="47"/>
        <v>2250.9857099999999</v>
      </c>
      <c r="AF413" s="105">
        <v>54</v>
      </c>
      <c r="AG413" s="138">
        <f t="shared" si="45"/>
        <v>2079</v>
      </c>
      <c r="AH413" s="78">
        <v>48.295519999999996</v>
      </c>
      <c r="AI413" s="97">
        <v>48.295519999999996</v>
      </c>
      <c r="AJ413" s="79">
        <v>71</v>
      </c>
      <c r="AK413" s="79">
        <v>71</v>
      </c>
      <c r="AM413" s="14">
        <v>53.417230033817098</v>
      </c>
      <c r="AN413" s="14">
        <v>57.435683619753803</v>
      </c>
      <c r="AO413" s="14">
        <v>75.683815069475301</v>
      </c>
      <c r="AP413" s="14">
        <v>45.169022428614099</v>
      </c>
      <c r="AQ413" s="107">
        <v>14.002357551234192</v>
      </c>
      <c r="AR413" s="115">
        <f t="shared" si="46"/>
        <v>134.85519504932358</v>
      </c>
      <c r="AW413" s="50">
        <v>1980</v>
      </c>
    </row>
    <row r="414" spans="1:49" ht="10.15" customHeight="1" x14ac:dyDescent="0.2">
      <c r="A414" s="24">
        <v>42293</v>
      </c>
      <c r="B414" s="54">
        <f t="shared" si="40"/>
        <v>2015</v>
      </c>
      <c r="D414" s="17">
        <v>49.5</v>
      </c>
      <c r="E414" s="32">
        <v>32.299999999999997</v>
      </c>
      <c r="F414" s="34">
        <f t="shared" si="43"/>
        <v>3149.2999999999997</v>
      </c>
      <c r="G414" s="34"/>
      <c r="H414" s="34">
        <v>122</v>
      </c>
      <c r="I414" s="6">
        <v>142000</v>
      </c>
      <c r="J414" s="6">
        <v>133</v>
      </c>
      <c r="K414" s="7" t="s">
        <v>96</v>
      </c>
      <c r="L414" s="96">
        <v>57.6</v>
      </c>
      <c r="M414" s="80">
        <f t="shared" si="44"/>
        <v>2217.6</v>
      </c>
      <c r="N414" s="145"/>
      <c r="O414" s="3">
        <v>51</v>
      </c>
      <c r="S414" s="26">
        <v>60</v>
      </c>
      <c r="U414" s="120">
        <v>230.02680000000001</v>
      </c>
      <c r="V414" s="120">
        <f t="shared" si="42"/>
        <v>8.1199460400000003</v>
      </c>
      <c r="W414" s="120">
        <v>224.83920000000003</v>
      </c>
      <c r="X414" s="120">
        <v>225</v>
      </c>
      <c r="Z414" s="128">
        <v>55.62032</v>
      </c>
      <c r="AA414" s="91">
        <v>53.34498</v>
      </c>
      <c r="AB414" s="91">
        <v>61.2</v>
      </c>
      <c r="AC414" s="91">
        <v>61.2</v>
      </c>
      <c r="AD414" s="91">
        <f t="shared" si="47"/>
        <v>2197.0026400000002</v>
      </c>
      <c r="AF414" s="105">
        <v>54</v>
      </c>
      <c r="AG414" s="138">
        <f t="shared" si="45"/>
        <v>2079</v>
      </c>
      <c r="AH414" s="78">
        <v>47.950569999999999</v>
      </c>
      <c r="AI414" s="97">
        <v>47.950569999999999</v>
      </c>
      <c r="AJ414" s="79">
        <v>71</v>
      </c>
      <c r="AK414" s="79">
        <v>71</v>
      </c>
      <c r="AM414" s="14">
        <v>49.626883751409999</v>
      </c>
      <c r="AN414" s="14">
        <v>50.586525155008502</v>
      </c>
      <c r="AO414" s="14">
        <v>75.817024263287706</v>
      </c>
      <c r="AP414" s="14">
        <v>44.937960696617701</v>
      </c>
      <c r="AQ414" s="107">
        <v>10.486261642460928</v>
      </c>
      <c r="AR414" s="115">
        <f t="shared" si="46"/>
        <v>131.24124660236635</v>
      </c>
      <c r="AW414" s="50">
        <v>1980</v>
      </c>
    </row>
    <row r="415" spans="1:49" ht="10.15" customHeight="1" x14ac:dyDescent="0.2">
      <c r="A415" s="24">
        <v>42294</v>
      </c>
      <c r="B415" s="54">
        <f t="shared" si="40"/>
        <v>2015</v>
      </c>
      <c r="D415" s="17">
        <v>49.5</v>
      </c>
      <c r="E415" s="32">
        <v>32.299999999999997</v>
      </c>
      <c r="F415" s="34">
        <f t="shared" si="43"/>
        <v>3149.2999999999997</v>
      </c>
      <c r="G415" s="34"/>
      <c r="H415" s="34">
        <v>124</v>
      </c>
      <c r="I415" s="6">
        <v>142000</v>
      </c>
      <c r="J415" s="6">
        <v>133</v>
      </c>
      <c r="K415" s="7" t="s">
        <v>96</v>
      </c>
      <c r="L415" s="96">
        <v>57.6</v>
      </c>
      <c r="M415" s="80">
        <f t="shared" si="44"/>
        <v>2217.6</v>
      </c>
      <c r="N415" s="145"/>
      <c r="O415" s="3">
        <v>51</v>
      </c>
      <c r="S415" s="26">
        <v>60</v>
      </c>
      <c r="U415" s="120">
        <v>230.33519999999999</v>
      </c>
      <c r="V415" s="120">
        <f t="shared" si="42"/>
        <v>8.1308325599999982</v>
      </c>
      <c r="W415" s="120">
        <v>228.55991999999992</v>
      </c>
      <c r="X415" s="120">
        <v>225</v>
      </c>
      <c r="Z415" s="128">
        <v>52.622010000000003</v>
      </c>
      <c r="AA415" s="91">
        <v>53.497250000000001</v>
      </c>
      <c r="AB415" s="91">
        <v>61.2</v>
      </c>
      <c r="AC415" s="91">
        <v>61.2</v>
      </c>
      <c r="AD415" s="91">
        <f t="shared" si="47"/>
        <v>2078.569395</v>
      </c>
      <c r="AF415" s="105">
        <v>54</v>
      </c>
      <c r="AG415" s="138">
        <f t="shared" si="45"/>
        <v>2079</v>
      </c>
      <c r="AH415" s="78">
        <v>48.411749999999998</v>
      </c>
      <c r="AI415" s="97">
        <v>48.411749999999998</v>
      </c>
      <c r="AJ415" s="79">
        <v>71</v>
      </c>
      <c r="AK415" s="79">
        <v>71</v>
      </c>
      <c r="AM415" s="14">
        <v>51.100921341413297</v>
      </c>
      <c r="AN415" s="14">
        <v>52.575702743204999</v>
      </c>
      <c r="AO415" s="14">
        <v>76.277751636199</v>
      </c>
      <c r="AP415" s="14">
        <v>45.602551184495198</v>
      </c>
      <c r="AQ415" s="107">
        <v>20.966712968912489</v>
      </c>
      <c r="AR415" s="115">
        <f t="shared" si="46"/>
        <v>142.8470157896067</v>
      </c>
      <c r="AW415" s="50">
        <v>1980</v>
      </c>
    </row>
    <row r="416" spans="1:49" ht="10.15" customHeight="1" x14ac:dyDescent="0.2">
      <c r="A416" s="24">
        <v>42295</v>
      </c>
      <c r="B416" s="54">
        <f t="shared" si="40"/>
        <v>2015</v>
      </c>
      <c r="D416" s="17">
        <v>49.5</v>
      </c>
      <c r="E416" s="32">
        <v>32.299999999999997</v>
      </c>
      <c r="F416" s="34">
        <f t="shared" si="43"/>
        <v>3149.2999999999997</v>
      </c>
      <c r="G416" s="34"/>
      <c r="H416" s="34">
        <v>123</v>
      </c>
      <c r="I416" s="6">
        <v>142000</v>
      </c>
      <c r="J416" s="6">
        <v>133</v>
      </c>
      <c r="K416" s="7" t="s">
        <v>96</v>
      </c>
      <c r="L416" s="96">
        <v>57.6</v>
      </c>
      <c r="M416" s="80">
        <f t="shared" si="44"/>
        <v>2217.6</v>
      </c>
      <c r="N416" s="145"/>
      <c r="O416" s="3">
        <v>51</v>
      </c>
      <c r="S416" s="26">
        <v>60</v>
      </c>
      <c r="U416" s="120">
        <v>228.82810000000001</v>
      </c>
      <c r="V416" s="120">
        <f t="shared" si="42"/>
        <v>8.077631929999999</v>
      </c>
      <c r="W416" s="120">
        <v>230.80724000000001</v>
      </c>
      <c r="X416" s="120">
        <v>225</v>
      </c>
      <c r="Z416" s="128">
        <v>53.345260000000003</v>
      </c>
      <c r="AA416" s="91">
        <v>53.782739999999997</v>
      </c>
      <c r="AB416" s="91">
        <v>61.2</v>
      </c>
      <c r="AC416" s="91">
        <v>61.2</v>
      </c>
      <c r="AD416" s="91">
        <f t="shared" si="47"/>
        <v>2107.1377700000003</v>
      </c>
      <c r="AF416" s="105">
        <v>54</v>
      </c>
      <c r="AG416" s="138">
        <f t="shared" si="45"/>
        <v>2079</v>
      </c>
      <c r="AH416" s="78">
        <v>49.224580000000003</v>
      </c>
      <c r="AI416" s="97">
        <v>49.224580000000003</v>
      </c>
      <c r="AJ416" s="79">
        <v>71</v>
      </c>
      <c r="AK416" s="79">
        <v>71</v>
      </c>
      <c r="AM416" s="14">
        <v>49.625978422571102</v>
      </c>
      <c r="AN416" s="14">
        <v>50.684317425486398</v>
      </c>
      <c r="AO416" s="14">
        <v>74.301937469870893</v>
      </c>
      <c r="AP416" s="14">
        <v>44.354488476860602</v>
      </c>
      <c r="AQ416" s="107">
        <v>21.98272946694539</v>
      </c>
      <c r="AR416" s="115">
        <f t="shared" si="46"/>
        <v>140.63915541367689</v>
      </c>
      <c r="AW416" s="50">
        <v>1980</v>
      </c>
    </row>
    <row r="417" spans="1:49" ht="10.15" customHeight="1" x14ac:dyDescent="0.2">
      <c r="A417" s="24">
        <v>42296</v>
      </c>
      <c r="B417" s="54">
        <f t="shared" si="40"/>
        <v>2015</v>
      </c>
      <c r="D417" s="17">
        <v>49.5</v>
      </c>
      <c r="E417" s="32">
        <v>32.299999999999997</v>
      </c>
      <c r="F417" s="34">
        <f t="shared" si="43"/>
        <v>3149.2999999999997</v>
      </c>
      <c r="G417" s="34"/>
      <c r="H417" s="34">
        <v>124</v>
      </c>
      <c r="I417" s="6">
        <v>142000</v>
      </c>
      <c r="J417" s="6">
        <v>133</v>
      </c>
      <c r="K417" s="7" t="s">
        <v>96</v>
      </c>
      <c r="L417" s="96">
        <v>57.6</v>
      </c>
      <c r="M417" s="80">
        <f t="shared" si="44"/>
        <v>2217.6</v>
      </c>
      <c r="N417" s="145"/>
      <c r="O417" s="3">
        <v>52</v>
      </c>
      <c r="S417" s="26">
        <v>60</v>
      </c>
      <c r="U417" s="120">
        <v>227.67920000000001</v>
      </c>
      <c r="V417" s="120">
        <f t="shared" si="42"/>
        <v>8.0370757600000005</v>
      </c>
      <c r="W417" s="120">
        <v>232.60192000000004</v>
      </c>
      <c r="X417" s="111">
        <v>225</v>
      </c>
      <c r="Y417" s="110" t="s">
        <v>113</v>
      </c>
      <c r="Z417" s="128">
        <v>53.849170000000001</v>
      </c>
      <c r="AA417" s="91">
        <v>53.715159999999997</v>
      </c>
      <c r="AB417" s="94">
        <v>59.7</v>
      </c>
      <c r="AC417" s="94">
        <v>59.7</v>
      </c>
      <c r="AD417" s="91">
        <f t="shared" si="47"/>
        <v>2127.0422149999999</v>
      </c>
      <c r="AE417" s="110" t="s">
        <v>113</v>
      </c>
      <c r="AF417" s="105">
        <v>54</v>
      </c>
      <c r="AG417" s="138">
        <f t="shared" si="45"/>
        <v>2079</v>
      </c>
      <c r="AH417" s="78">
        <v>48.887239999999998</v>
      </c>
      <c r="AI417" s="97">
        <v>48.887239999999998</v>
      </c>
      <c r="AJ417" s="79">
        <v>71</v>
      </c>
      <c r="AK417" s="79">
        <v>71</v>
      </c>
      <c r="AM417" s="14">
        <v>52.549208733755798</v>
      </c>
      <c r="AN417" s="14">
        <v>53.014828934522299</v>
      </c>
      <c r="AO417" s="14">
        <v>76.277152903047593</v>
      </c>
      <c r="AP417" s="14">
        <v>44.6191659499612</v>
      </c>
      <c r="AQ417" s="107">
        <v>22.783978992997639</v>
      </c>
      <c r="AR417" s="115">
        <f t="shared" si="46"/>
        <v>143.68029784600643</v>
      </c>
      <c r="AW417" s="50">
        <v>1980</v>
      </c>
    </row>
    <row r="418" spans="1:49" ht="10.15" customHeight="1" x14ac:dyDescent="0.2">
      <c r="A418" s="24">
        <v>42297</v>
      </c>
      <c r="B418" s="54">
        <f t="shared" si="40"/>
        <v>2015</v>
      </c>
      <c r="D418" s="17">
        <v>49.5</v>
      </c>
      <c r="E418" s="32">
        <v>32.299999999999997</v>
      </c>
      <c r="F418" s="34">
        <f t="shared" si="43"/>
        <v>3149.2999999999997</v>
      </c>
      <c r="G418" s="34"/>
      <c r="H418" s="34">
        <v>122</v>
      </c>
      <c r="I418" s="6">
        <v>142000</v>
      </c>
      <c r="J418" s="6">
        <v>133</v>
      </c>
      <c r="K418" s="7" t="s">
        <v>96</v>
      </c>
      <c r="L418" s="96">
        <v>57.6</v>
      </c>
      <c r="M418" s="80">
        <f t="shared" si="44"/>
        <v>2217.6</v>
      </c>
      <c r="N418" s="145"/>
      <c r="O418" s="3">
        <v>52</v>
      </c>
      <c r="S418" s="26">
        <v>60</v>
      </c>
      <c r="U418" s="120">
        <v>223.53270000000001</v>
      </c>
      <c r="V418" s="120">
        <f t="shared" si="42"/>
        <v>7.8907043099999994</v>
      </c>
      <c r="W418" s="120">
        <v>227.36354999999992</v>
      </c>
      <c r="X418" s="111">
        <v>225</v>
      </c>
      <c r="Y418" s="110" t="s">
        <v>113</v>
      </c>
      <c r="Z418" s="128">
        <v>55.115220000000001</v>
      </c>
      <c r="AA418" s="91">
        <v>54.11495</v>
      </c>
      <c r="AB418" s="94">
        <v>59.7</v>
      </c>
      <c r="AC418" s="94">
        <v>59.7</v>
      </c>
      <c r="AD418" s="91">
        <f t="shared" si="47"/>
        <v>2177.0511900000001</v>
      </c>
      <c r="AE418" s="110" t="s">
        <v>113</v>
      </c>
      <c r="AF418" s="105">
        <v>54</v>
      </c>
      <c r="AG418" s="138">
        <f t="shared" si="45"/>
        <v>2079</v>
      </c>
      <c r="AH418" s="78">
        <v>50.093309999999995</v>
      </c>
      <c r="AI418" s="97">
        <v>50.093309999999995</v>
      </c>
      <c r="AJ418" s="79">
        <v>71</v>
      </c>
      <c r="AK418" s="79">
        <v>71</v>
      </c>
      <c r="AM418" s="14">
        <v>53.960450886173</v>
      </c>
      <c r="AN418" s="14">
        <v>54.996802914560497</v>
      </c>
      <c r="AO418" s="14">
        <v>75.872076555169599</v>
      </c>
      <c r="AP418" s="14">
        <v>42.713066297742998</v>
      </c>
      <c r="AQ418" s="107">
        <v>23.631200769797612</v>
      </c>
      <c r="AR418" s="115">
        <f t="shared" si="46"/>
        <v>142.21634362271021</v>
      </c>
      <c r="AW418" s="50">
        <v>1980</v>
      </c>
    </row>
    <row r="419" spans="1:49" ht="10.15" customHeight="1" x14ac:dyDescent="0.2">
      <c r="A419" s="24">
        <v>42298</v>
      </c>
      <c r="B419" s="54">
        <f t="shared" si="40"/>
        <v>2015</v>
      </c>
      <c r="D419" s="17">
        <v>49.5</v>
      </c>
      <c r="E419" s="32">
        <v>32.299999999999997</v>
      </c>
      <c r="F419" s="34">
        <f t="shared" si="43"/>
        <v>3149.2999999999997</v>
      </c>
      <c r="G419" s="34"/>
      <c r="H419" s="34">
        <v>120</v>
      </c>
      <c r="I419" s="6">
        <v>142000</v>
      </c>
      <c r="J419" s="6">
        <v>133</v>
      </c>
      <c r="K419" s="7" t="s">
        <v>96</v>
      </c>
      <c r="L419" s="96">
        <v>57.6</v>
      </c>
      <c r="M419" s="80">
        <f t="shared" si="44"/>
        <v>2217.6</v>
      </c>
      <c r="N419" s="145"/>
      <c r="O419" s="3">
        <v>54</v>
      </c>
      <c r="S419" s="26">
        <v>60</v>
      </c>
      <c r="U419" s="120">
        <v>225.39359999999999</v>
      </c>
      <c r="V419" s="120">
        <f t="shared" si="42"/>
        <v>7.956394079999999</v>
      </c>
      <c r="W419" s="120">
        <v>224.02116999999976</v>
      </c>
      <c r="X419" s="130">
        <v>225</v>
      </c>
      <c r="Y419" s="110" t="s">
        <v>113</v>
      </c>
      <c r="Z419" s="128">
        <v>55.341320000000003</v>
      </c>
      <c r="AA419" s="91">
        <v>54.358260000000001</v>
      </c>
      <c r="AB419" s="94">
        <v>59.7</v>
      </c>
      <c r="AC419" s="94">
        <v>59.7</v>
      </c>
      <c r="AD419" s="91">
        <f t="shared" si="47"/>
        <v>2185.9821400000001</v>
      </c>
      <c r="AE419" s="110" t="s">
        <v>113</v>
      </c>
      <c r="AF419" s="105">
        <v>54</v>
      </c>
      <c r="AG419" s="138">
        <f t="shared" si="45"/>
        <v>2079</v>
      </c>
      <c r="AH419" s="78">
        <v>47.899300000000004</v>
      </c>
      <c r="AI419" s="97">
        <v>47.899300000000004</v>
      </c>
      <c r="AJ419" s="79">
        <v>71</v>
      </c>
      <c r="AK419" s="79">
        <v>71</v>
      </c>
      <c r="AM419" s="14">
        <v>51.8261156689031</v>
      </c>
      <c r="AN419" s="14">
        <v>52.768653763435502</v>
      </c>
      <c r="AO419" s="14">
        <v>78.5051418465155</v>
      </c>
      <c r="AP419" s="14">
        <v>42.873119158815399</v>
      </c>
      <c r="AQ419" s="107">
        <v>19.525272067005368</v>
      </c>
      <c r="AR419" s="115">
        <f t="shared" si="46"/>
        <v>140.90353307233627</v>
      </c>
      <c r="AW419" s="50">
        <v>1980</v>
      </c>
    </row>
    <row r="420" spans="1:49" ht="10.15" customHeight="1" x14ac:dyDescent="0.2">
      <c r="A420" s="24">
        <v>42299</v>
      </c>
      <c r="B420" s="54">
        <f t="shared" si="40"/>
        <v>2015</v>
      </c>
      <c r="D420" s="17">
        <v>49.5</v>
      </c>
      <c r="E420" s="32">
        <v>32.299999999999997</v>
      </c>
      <c r="F420" s="34">
        <f t="shared" si="43"/>
        <v>3149.2999999999997</v>
      </c>
      <c r="G420" s="34"/>
      <c r="H420" s="34">
        <v>124</v>
      </c>
      <c r="I420" s="6">
        <v>142000</v>
      </c>
      <c r="J420" s="6">
        <v>133</v>
      </c>
      <c r="K420" s="7" t="s">
        <v>96</v>
      </c>
      <c r="L420" s="96">
        <v>57.6</v>
      </c>
      <c r="M420" s="80">
        <f t="shared" si="44"/>
        <v>2217.6</v>
      </c>
      <c r="N420" s="145"/>
      <c r="O420" s="3">
        <v>50</v>
      </c>
      <c r="S420" s="26">
        <v>60</v>
      </c>
      <c r="U420" s="120">
        <v>226.03440000000001</v>
      </c>
      <c r="V420" s="120">
        <f t="shared" si="42"/>
        <v>7.9790143199999992</v>
      </c>
      <c r="W420" s="120">
        <v>226.88479000000007</v>
      </c>
      <c r="X420" s="111">
        <v>229</v>
      </c>
      <c r="Y420" s="110" t="s">
        <v>122</v>
      </c>
      <c r="Z420" s="128">
        <v>55.645000000000003</v>
      </c>
      <c r="AA420" s="91">
        <v>53.329740000000001</v>
      </c>
      <c r="AB420" s="94">
        <v>59.9</v>
      </c>
      <c r="AC420" s="94">
        <v>59.9</v>
      </c>
      <c r="AD420" s="91">
        <f t="shared" si="47"/>
        <v>2197.9775</v>
      </c>
      <c r="AE420" s="110" t="s">
        <v>112</v>
      </c>
      <c r="AF420" s="105">
        <v>54</v>
      </c>
      <c r="AG420" s="138">
        <f t="shared" si="45"/>
        <v>2079</v>
      </c>
      <c r="AH420" s="78">
        <v>49.385640000000002</v>
      </c>
      <c r="AI420" s="97">
        <v>49.385640000000002</v>
      </c>
      <c r="AJ420" s="79">
        <v>71</v>
      </c>
      <c r="AK420" s="79">
        <v>71</v>
      </c>
      <c r="AM420" s="14">
        <v>52.480220746074103</v>
      </c>
      <c r="AN420" s="14">
        <v>52.295864465585403</v>
      </c>
      <c r="AO420" s="14">
        <v>76.071836639165795</v>
      </c>
      <c r="AP420" s="14">
        <v>41.759192285449402</v>
      </c>
      <c r="AQ420" s="107">
        <v>12.322324985734703</v>
      </c>
      <c r="AR420" s="115">
        <f t="shared" si="46"/>
        <v>130.15335391034989</v>
      </c>
      <c r="AW420" s="50">
        <v>1980</v>
      </c>
    </row>
    <row r="421" spans="1:49" ht="10.15" customHeight="1" x14ac:dyDescent="0.2">
      <c r="A421" s="24">
        <v>42300</v>
      </c>
      <c r="B421" s="54">
        <f t="shared" si="40"/>
        <v>2015</v>
      </c>
      <c r="D421" s="17">
        <v>49.5</v>
      </c>
      <c r="E421" s="32">
        <v>32.299999999999997</v>
      </c>
      <c r="F421" s="34">
        <f t="shared" si="43"/>
        <v>3149.2999999999997</v>
      </c>
      <c r="G421" s="34"/>
      <c r="H421" s="34">
        <v>126</v>
      </c>
      <c r="I421" s="6">
        <v>142000</v>
      </c>
      <c r="J421" s="6">
        <v>133</v>
      </c>
      <c r="K421" s="7" t="s">
        <v>96</v>
      </c>
      <c r="L421" s="96">
        <v>57.6</v>
      </c>
      <c r="M421" s="80">
        <f t="shared" si="44"/>
        <v>2217.6</v>
      </c>
      <c r="N421" s="145"/>
      <c r="O421" s="3">
        <v>52</v>
      </c>
      <c r="S421" s="26">
        <v>60</v>
      </c>
      <c r="U421" s="120">
        <v>229.15899999999999</v>
      </c>
      <c r="V421" s="120">
        <f t="shared" si="42"/>
        <v>8.0893126999999989</v>
      </c>
      <c r="W421" s="120">
        <v>228.06485999999992</v>
      </c>
      <c r="X421" s="111">
        <v>229</v>
      </c>
      <c r="Y421" s="110" t="s">
        <v>122</v>
      </c>
      <c r="Z421" s="128">
        <v>56.701929999999997</v>
      </c>
      <c r="AA421" s="91">
        <v>53.160730000000001</v>
      </c>
      <c r="AB421" s="94">
        <v>59.9</v>
      </c>
      <c r="AC421" s="94">
        <v>59.9</v>
      </c>
      <c r="AD421" s="91">
        <f t="shared" si="47"/>
        <v>2239.7262350000001</v>
      </c>
      <c r="AE421" s="110" t="s">
        <v>112</v>
      </c>
      <c r="AF421" s="105">
        <v>54</v>
      </c>
      <c r="AG421" s="138">
        <f t="shared" si="45"/>
        <v>2079</v>
      </c>
      <c r="AH421" s="78">
        <v>49.079070000000002</v>
      </c>
      <c r="AI421" s="97">
        <v>49.079070000000002</v>
      </c>
      <c r="AJ421" s="79">
        <v>71</v>
      </c>
      <c r="AK421" s="79">
        <v>71</v>
      </c>
      <c r="AM421" s="14">
        <v>52.883736175544399</v>
      </c>
      <c r="AN421" s="14">
        <v>52.775407470155599</v>
      </c>
      <c r="AO421" s="14">
        <v>78.185451216774197</v>
      </c>
      <c r="AP421" s="14">
        <v>43.7257473857535</v>
      </c>
      <c r="AQ421" s="107">
        <v>16.85935906362792</v>
      </c>
      <c r="AR421" s="115">
        <f t="shared" si="46"/>
        <v>138.77055766615561</v>
      </c>
      <c r="AW421" s="50">
        <v>1980</v>
      </c>
    </row>
    <row r="422" spans="1:49" ht="10.15" customHeight="1" x14ac:dyDescent="0.2">
      <c r="A422" s="24">
        <v>42301</v>
      </c>
      <c r="B422" s="54">
        <f t="shared" si="40"/>
        <v>2015</v>
      </c>
      <c r="D422" s="17">
        <v>49.5</v>
      </c>
      <c r="E422" s="32">
        <v>32.299999999999997</v>
      </c>
      <c r="F422" s="34">
        <f t="shared" si="43"/>
        <v>3149.2999999999997</v>
      </c>
      <c r="G422" s="34"/>
      <c r="H422" s="34">
        <v>125</v>
      </c>
      <c r="I422" s="6">
        <v>142000</v>
      </c>
      <c r="J422" s="6">
        <v>133</v>
      </c>
      <c r="K422" s="7" t="s">
        <v>96</v>
      </c>
      <c r="L422" s="96">
        <v>57.6</v>
      </c>
      <c r="M422" s="80">
        <f t="shared" si="44"/>
        <v>2217.6</v>
      </c>
      <c r="N422" s="145"/>
      <c r="O422" s="3">
        <v>53</v>
      </c>
      <c r="S422" s="26">
        <v>60</v>
      </c>
      <c r="U422" s="120">
        <v>228.0248</v>
      </c>
      <c r="V422" s="120">
        <f t="shared" si="42"/>
        <v>8.0492754399999988</v>
      </c>
      <c r="W422" s="120">
        <v>225.21134000000012</v>
      </c>
      <c r="X422" s="120">
        <v>228</v>
      </c>
      <c r="Y422" s="131" t="s">
        <v>123</v>
      </c>
      <c r="Z422" s="91">
        <v>58.018189999999997</v>
      </c>
      <c r="AA422" s="91">
        <v>53.126399999999997</v>
      </c>
      <c r="AB422" s="91">
        <v>61.2</v>
      </c>
      <c r="AC422" s="91">
        <v>61.2</v>
      </c>
      <c r="AD422" s="91">
        <f t="shared" si="47"/>
        <v>2291.7185049999998</v>
      </c>
      <c r="AE422" s="95"/>
      <c r="AF422" s="105">
        <v>54</v>
      </c>
      <c r="AG422" s="138">
        <f t="shared" si="45"/>
        <v>2079</v>
      </c>
      <c r="AH422" s="78">
        <v>52.693550000000002</v>
      </c>
      <c r="AI422" s="97">
        <v>52.693550000000002</v>
      </c>
      <c r="AJ422" s="79">
        <v>71</v>
      </c>
      <c r="AK422" s="79">
        <v>71</v>
      </c>
      <c r="AM422" s="14">
        <v>52.499685253020097</v>
      </c>
      <c r="AN422" s="14">
        <v>52.644607532725203</v>
      </c>
      <c r="AO422" s="14">
        <v>77.724410201438104</v>
      </c>
      <c r="AP422" s="14">
        <v>43.209279446584297</v>
      </c>
      <c r="AQ422" s="107">
        <v>12.750898501450679</v>
      </c>
      <c r="AR422" s="115">
        <f t="shared" si="46"/>
        <v>133.68458814947309</v>
      </c>
      <c r="AW422" s="50">
        <v>1980</v>
      </c>
    </row>
    <row r="423" spans="1:49" ht="10.15" customHeight="1" x14ac:dyDescent="0.2">
      <c r="A423" s="24">
        <v>42302</v>
      </c>
      <c r="B423" s="54">
        <f t="shared" si="40"/>
        <v>2015</v>
      </c>
      <c r="D423" s="17">
        <v>49.5</v>
      </c>
      <c r="E423" s="32">
        <v>32.299999999999997</v>
      </c>
      <c r="F423" s="34">
        <f t="shared" si="43"/>
        <v>3149.2999999999997</v>
      </c>
      <c r="G423" s="34"/>
      <c r="H423" s="34">
        <v>122</v>
      </c>
      <c r="I423" s="6">
        <v>142000</v>
      </c>
      <c r="J423" s="6">
        <v>133</v>
      </c>
      <c r="K423" s="7" t="s">
        <v>96</v>
      </c>
      <c r="L423" s="96">
        <v>57.6</v>
      </c>
      <c r="M423" s="80">
        <f t="shared" si="44"/>
        <v>2217.6</v>
      </c>
      <c r="N423" s="145"/>
      <c r="O423" s="3">
        <v>55</v>
      </c>
      <c r="S423" s="26">
        <v>60</v>
      </c>
      <c r="U423" s="120">
        <v>226.42789999999999</v>
      </c>
      <c r="V423" s="120">
        <f t="shared" si="42"/>
        <v>7.9929048699999994</v>
      </c>
      <c r="W423" s="120">
        <v>230.31798999999995</v>
      </c>
      <c r="X423" s="120">
        <v>228</v>
      </c>
      <c r="Y423" s="131" t="s">
        <v>123</v>
      </c>
      <c r="Z423" s="91">
        <v>58.148870000000002</v>
      </c>
      <c r="AA423" s="91">
        <v>52.645220000000002</v>
      </c>
      <c r="AB423" s="91">
        <v>61.2</v>
      </c>
      <c r="AC423" s="91">
        <v>61.2</v>
      </c>
      <c r="AD423" s="91">
        <f t="shared" si="47"/>
        <v>2296.880365</v>
      </c>
      <c r="AE423" s="95"/>
      <c r="AF423" s="105">
        <v>54</v>
      </c>
      <c r="AG423" s="138">
        <f t="shared" si="45"/>
        <v>2079</v>
      </c>
      <c r="AH423" s="78">
        <v>48.711640000000003</v>
      </c>
      <c r="AI423" s="97">
        <v>48.711640000000003</v>
      </c>
      <c r="AJ423" s="79">
        <v>71</v>
      </c>
      <c r="AK423" s="79">
        <v>71</v>
      </c>
      <c r="AM423" s="14">
        <v>51.335979272701103</v>
      </c>
      <c r="AN423" s="14">
        <v>50.809998076580101</v>
      </c>
      <c r="AO423" s="14">
        <v>78.904865188775204</v>
      </c>
      <c r="AP423" s="14">
        <v>45.303218977252598</v>
      </c>
      <c r="AQ423" s="107">
        <v>10.992279428589653</v>
      </c>
      <c r="AR423" s="115">
        <f t="shared" si="46"/>
        <v>135.20036359461744</v>
      </c>
      <c r="AW423" s="50">
        <v>1980</v>
      </c>
    </row>
    <row r="424" spans="1:49" ht="10.15" customHeight="1" x14ac:dyDescent="0.2">
      <c r="A424" s="24">
        <v>42303</v>
      </c>
      <c r="B424" s="54">
        <f t="shared" si="40"/>
        <v>2015</v>
      </c>
      <c r="D424" s="17">
        <v>49.5</v>
      </c>
      <c r="E424" s="32">
        <v>32.299999999999997</v>
      </c>
      <c r="F424" s="34">
        <f t="shared" si="43"/>
        <v>3149.2999999999997</v>
      </c>
      <c r="G424" s="34"/>
      <c r="H424" s="34">
        <v>121</v>
      </c>
      <c r="I424" s="6">
        <v>142000</v>
      </c>
      <c r="J424" s="6">
        <v>133</v>
      </c>
      <c r="K424" s="7" t="s">
        <v>96</v>
      </c>
      <c r="L424" s="96">
        <v>57.6</v>
      </c>
      <c r="M424" s="80">
        <f t="shared" si="44"/>
        <v>2217.6</v>
      </c>
      <c r="N424" s="145"/>
      <c r="O424" s="3">
        <v>52</v>
      </c>
      <c r="S424" s="26">
        <v>60</v>
      </c>
      <c r="U424" s="120">
        <v>226.52090000000001</v>
      </c>
      <c r="V424" s="120">
        <f t="shared" si="42"/>
        <v>7.9961877699999997</v>
      </c>
      <c r="W424" s="120">
        <v>228.65041000000005</v>
      </c>
      <c r="X424" s="111">
        <v>225</v>
      </c>
      <c r="Y424" s="110" t="s">
        <v>124</v>
      </c>
      <c r="Z424" s="91">
        <v>59.083930000000002</v>
      </c>
      <c r="AA424" s="91">
        <v>52.523389999999999</v>
      </c>
      <c r="AB424" s="91">
        <v>61.2</v>
      </c>
      <c r="AC424" s="91">
        <v>61.2</v>
      </c>
      <c r="AD424" s="91">
        <f t="shared" si="47"/>
        <v>2333.815235</v>
      </c>
      <c r="AE424" s="95"/>
      <c r="AF424" s="105">
        <v>54</v>
      </c>
      <c r="AG424" s="138">
        <f t="shared" si="45"/>
        <v>2079</v>
      </c>
      <c r="AH424" s="78">
        <v>48.950050000000005</v>
      </c>
      <c r="AI424" s="97">
        <v>48.950050000000005</v>
      </c>
      <c r="AJ424" s="79">
        <v>71</v>
      </c>
      <c r="AK424" s="79">
        <v>71</v>
      </c>
      <c r="AM424" s="14">
        <v>51.579293136596597</v>
      </c>
      <c r="AN424" s="14">
        <v>51.122054613585803</v>
      </c>
      <c r="AO424" s="14">
        <v>79.211916169943606</v>
      </c>
      <c r="AP424" s="14">
        <v>45.408266175102298</v>
      </c>
      <c r="AQ424" s="107">
        <v>10.54992826833988</v>
      </c>
      <c r="AR424" s="115">
        <f t="shared" si="46"/>
        <v>135.17011061338579</v>
      </c>
      <c r="AW424" s="50">
        <v>1980</v>
      </c>
    </row>
    <row r="425" spans="1:49" ht="10.15" customHeight="1" x14ac:dyDescent="0.2">
      <c r="A425" s="24">
        <v>42304</v>
      </c>
      <c r="B425" s="54">
        <f t="shared" si="40"/>
        <v>2015</v>
      </c>
      <c r="D425" s="17">
        <v>49.5</v>
      </c>
      <c r="E425" s="32">
        <v>32.299999999999997</v>
      </c>
      <c r="F425" s="34">
        <f t="shared" si="43"/>
        <v>3149.2999999999997</v>
      </c>
      <c r="G425" s="34"/>
      <c r="H425" s="34">
        <v>120</v>
      </c>
      <c r="I425" s="6">
        <v>142000</v>
      </c>
      <c r="J425" s="6">
        <v>133</v>
      </c>
      <c r="K425" s="7" t="s">
        <v>96</v>
      </c>
      <c r="L425" s="96">
        <v>57.6</v>
      </c>
      <c r="M425" s="80">
        <f t="shared" si="44"/>
        <v>2217.6</v>
      </c>
      <c r="N425" s="145"/>
      <c r="O425" s="3">
        <v>52</v>
      </c>
      <c r="S425" s="26">
        <v>60</v>
      </c>
      <c r="U425" s="120">
        <v>230.69730000000001</v>
      </c>
      <c r="V425" s="120">
        <f t="shared" si="42"/>
        <v>8.1436146899999997</v>
      </c>
      <c r="W425" s="120">
        <v>227.95191000000008</v>
      </c>
      <c r="X425" s="111">
        <v>225</v>
      </c>
      <c r="Y425" s="110" t="s">
        <v>124</v>
      </c>
      <c r="Z425" s="91">
        <v>60.17313</v>
      </c>
      <c r="AA425" s="91">
        <v>51.70129</v>
      </c>
      <c r="AB425" s="91">
        <v>61.2</v>
      </c>
      <c r="AC425" s="91">
        <v>61.2</v>
      </c>
      <c r="AD425" s="91">
        <f t="shared" si="47"/>
        <v>2376.8386350000001</v>
      </c>
      <c r="AF425" s="105">
        <v>54</v>
      </c>
      <c r="AG425" s="138">
        <f t="shared" si="45"/>
        <v>2079</v>
      </c>
      <c r="AH425" s="78">
        <v>49.132620000000003</v>
      </c>
      <c r="AI425" s="97">
        <v>49.132620000000003</v>
      </c>
      <c r="AJ425" s="79">
        <v>71</v>
      </c>
      <c r="AK425" s="79">
        <v>71</v>
      </c>
      <c r="AM425" s="14">
        <v>51.766919911746598</v>
      </c>
      <c r="AN425" s="14">
        <v>51.893237311751697</v>
      </c>
      <c r="AO425" s="14">
        <v>77.187423889460305</v>
      </c>
      <c r="AP425" s="14">
        <v>43.734295320952299</v>
      </c>
      <c r="AQ425" s="107">
        <v>0.65666155314028218</v>
      </c>
      <c r="AR425" s="115">
        <f t="shared" si="46"/>
        <v>121.57838076355289</v>
      </c>
      <c r="AW425" s="50">
        <v>1980</v>
      </c>
    </row>
    <row r="426" spans="1:49" ht="10.15" customHeight="1" x14ac:dyDescent="0.2">
      <c r="A426" s="24">
        <v>42305</v>
      </c>
      <c r="B426" s="54">
        <f t="shared" si="40"/>
        <v>2015</v>
      </c>
      <c r="D426" s="17">
        <v>49.5</v>
      </c>
      <c r="E426" s="32">
        <v>32.299999999999997</v>
      </c>
      <c r="F426" s="34">
        <f t="shared" si="43"/>
        <v>3149.2999999999997</v>
      </c>
      <c r="G426" s="34"/>
      <c r="H426" s="34">
        <v>121</v>
      </c>
      <c r="I426" s="6">
        <v>142000</v>
      </c>
      <c r="J426" s="6">
        <v>133</v>
      </c>
      <c r="K426" s="7" t="s">
        <v>96</v>
      </c>
      <c r="L426" s="96">
        <v>57.6</v>
      </c>
      <c r="M426" s="80">
        <f t="shared" si="44"/>
        <v>2217.6</v>
      </c>
      <c r="N426" s="145"/>
      <c r="O426" s="3">
        <v>52</v>
      </c>
      <c r="S426" s="26">
        <v>60</v>
      </c>
      <c r="U426" s="120">
        <v>232.25890000000001</v>
      </c>
      <c r="V426" s="120">
        <f t="shared" si="42"/>
        <v>8.1987391699999996</v>
      </c>
      <c r="W426" s="120">
        <v>212.18320000000011</v>
      </c>
      <c r="X426" s="111">
        <v>225</v>
      </c>
      <c r="Y426" s="110" t="s">
        <v>124</v>
      </c>
      <c r="Z426" s="91">
        <v>61.618920000000003</v>
      </c>
      <c r="AA426" s="91">
        <v>53.489849999999997</v>
      </c>
      <c r="AB426" s="91">
        <v>61.2</v>
      </c>
      <c r="AC426" s="91">
        <v>61.2</v>
      </c>
      <c r="AD426" s="91">
        <f t="shared" si="47"/>
        <v>2433.9473400000002</v>
      </c>
      <c r="AF426" s="105">
        <v>54</v>
      </c>
      <c r="AG426" s="138">
        <f t="shared" si="45"/>
        <v>2079</v>
      </c>
      <c r="AH426" s="78">
        <v>50.408259999999999</v>
      </c>
      <c r="AI426" s="97">
        <v>50.408259999999999</v>
      </c>
      <c r="AJ426" s="79">
        <v>71</v>
      </c>
      <c r="AK426" s="79">
        <v>71</v>
      </c>
      <c r="AM426" s="14">
        <v>53.436958322988602</v>
      </c>
      <c r="AN426" s="14">
        <v>53.601695735256605</v>
      </c>
      <c r="AO426" s="14">
        <v>81.068974633924611</v>
      </c>
      <c r="AP426" s="14">
        <v>44.650674400770399</v>
      </c>
      <c r="AQ426" s="107">
        <v>1.5568207615902199</v>
      </c>
      <c r="AR426" s="115">
        <f t="shared" si="46"/>
        <v>127.27646979628523</v>
      </c>
      <c r="AW426" s="50">
        <v>1980</v>
      </c>
    </row>
    <row r="427" spans="1:49" ht="10.15" customHeight="1" x14ac:dyDescent="0.2">
      <c r="A427" s="24">
        <v>42306</v>
      </c>
      <c r="B427" s="54">
        <f t="shared" si="40"/>
        <v>2015</v>
      </c>
      <c r="C427" s="56">
        <v>42309</v>
      </c>
      <c r="D427" s="17">
        <v>49.5</v>
      </c>
      <c r="E427" s="32">
        <v>32.299999999999997</v>
      </c>
      <c r="F427" s="34">
        <f t="shared" si="43"/>
        <v>3149.2999999999997</v>
      </c>
      <c r="G427" s="34"/>
      <c r="H427" s="34">
        <v>121</v>
      </c>
      <c r="I427" s="6">
        <v>142000</v>
      </c>
      <c r="J427" s="6">
        <v>133</v>
      </c>
      <c r="K427" s="7" t="s">
        <v>96</v>
      </c>
      <c r="L427" s="96">
        <v>57.6</v>
      </c>
      <c r="M427" s="80">
        <f t="shared" si="44"/>
        <v>2217.6</v>
      </c>
      <c r="N427" s="145"/>
      <c r="O427" s="3">
        <v>53</v>
      </c>
      <c r="S427" s="26">
        <v>60</v>
      </c>
      <c r="U427" s="120">
        <v>225.04949999999999</v>
      </c>
      <c r="V427" s="120">
        <f t="shared" si="42"/>
        <v>7.9442473499999986</v>
      </c>
      <c r="W427" s="120">
        <v>209.27015000000003</v>
      </c>
      <c r="X427" s="111">
        <v>225</v>
      </c>
      <c r="Y427" s="110" t="s">
        <v>124</v>
      </c>
      <c r="Z427" s="91">
        <v>61.784739999999999</v>
      </c>
      <c r="AA427" s="91">
        <v>54.246960000000001</v>
      </c>
      <c r="AB427" s="91">
        <v>61.2</v>
      </c>
      <c r="AC427" s="91">
        <v>61.2</v>
      </c>
      <c r="AD427" s="91">
        <f t="shared" si="47"/>
        <v>2440.4972299999999</v>
      </c>
      <c r="AF427" s="105">
        <v>54</v>
      </c>
      <c r="AG427" s="138">
        <f t="shared" si="45"/>
        <v>2079</v>
      </c>
      <c r="AH427" s="78">
        <v>47.528190000000002</v>
      </c>
      <c r="AI427" s="97">
        <v>47.528190000000002</v>
      </c>
      <c r="AJ427" s="79">
        <v>71</v>
      </c>
      <c r="AK427" s="79">
        <v>71</v>
      </c>
      <c r="AM427" s="14">
        <v>50.701782491361598</v>
      </c>
      <c r="AN427" s="14">
        <v>49.945743967856302</v>
      </c>
      <c r="AO427" s="14">
        <v>79.970788719030296</v>
      </c>
      <c r="AP427" s="14">
        <v>43.408298511239501</v>
      </c>
      <c r="AQ427" s="107">
        <v>1.595307858078567E-3</v>
      </c>
      <c r="AR427" s="115">
        <f t="shared" si="46"/>
        <v>123.38068253812787</v>
      </c>
      <c r="AW427" s="50">
        <v>1980</v>
      </c>
    </row>
    <row r="428" spans="1:49" ht="10.15" customHeight="1" x14ac:dyDescent="0.2">
      <c r="A428" s="24">
        <v>42307</v>
      </c>
      <c r="B428" s="54">
        <f t="shared" si="40"/>
        <v>2015</v>
      </c>
      <c r="C428" s="56">
        <v>42309</v>
      </c>
      <c r="D428" s="17">
        <v>49.5</v>
      </c>
      <c r="E428" s="32">
        <v>32.299999999999997</v>
      </c>
      <c r="F428" s="34">
        <f t="shared" si="43"/>
        <v>3149.2999999999997</v>
      </c>
      <c r="G428" s="34"/>
      <c r="H428" s="34">
        <v>127</v>
      </c>
      <c r="I428" s="6">
        <v>142000</v>
      </c>
      <c r="J428" s="6">
        <v>133</v>
      </c>
      <c r="K428" s="7" t="s">
        <v>96</v>
      </c>
      <c r="L428" s="96">
        <v>57.6</v>
      </c>
      <c r="M428" s="80">
        <f t="shared" si="44"/>
        <v>2217.6</v>
      </c>
      <c r="N428" s="145"/>
      <c r="O428" s="3">
        <v>51</v>
      </c>
      <c r="S428" s="26">
        <v>60</v>
      </c>
      <c r="U428" s="120">
        <v>223.21279999999999</v>
      </c>
      <c r="V428" s="120">
        <f t="shared" si="42"/>
        <v>7.8794118399999986</v>
      </c>
      <c r="W428" s="120">
        <v>213.02059</v>
      </c>
      <c r="X428" s="111">
        <v>225</v>
      </c>
      <c r="Y428" s="110" t="s">
        <v>124</v>
      </c>
      <c r="Z428" s="91">
        <v>59.350389999999997</v>
      </c>
      <c r="AA428" s="91">
        <v>54.723669999999998</v>
      </c>
      <c r="AB428" s="91">
        <v>61.2</v>
      </c>
      <c r="AC428" s="91">
        <v>61.2</v>
      </c>
      <c r="AD428" s="91">
        <f t="shared" si="47"/>
        <v>2344.3404049999999</v>
      </c>
      <c r="AF428" s="105">
        <v>54</v>
      </c>
      <c r="AG428" s="138">
        <f t="shared" si="45"/>
        <v>2079</v>
      </c>
      <c r="AH428" s="78">
        <v>48.954050000000002</v>
      </c>
      <c r="AI428" s="97">
        <v>48.954050000000002</v>
      </c>
      <c r="AJ428" s="79">
        <v>71</v>
      </c>
      <c r="AK428" s="79">
        <v>71</v>
      </c>
      <c r="AM428" s="14">
        <v>51.194356266878202</v>
      </c>
      <c r="AN428" s="14">
        <v>50.724576724191799</v>
      </c>
      <c r="AO428" s="14">
        <v>82.133308551025294</v>
      </c>
      <c r="AP428" s="14">
        <v>45.082663857557499</v>
      </c>
      <c r="AQ428" s="107">
        <v>4.7337246516520199</v>
      </c>
      <c r="AR428" s="115">
        <f t="shared" si="46"/>
        <v>131.9496970602348</v>
      </c>
      <c r="AW428" s="50">
        <v>1980</v>
      </c>
    </row>
    <row r="429" spans="1:49" ht="10.15" customHeight="1" x14ac:dyDescent="0.2">
      <c r="A429" s="24">
        <v>42308</v>
      </c>
      <c r="B429" s="54">
        <f t="shared" si="40"/>
        <v>2015</v>
      </c>
      <c r="D429" s="17">
        <v>49.5</v>
      </c>
      <c r="E429" s="32">
        <v>32.299999999999997</v>
      </c>
      <c r="F429" s="34">
        <f t="shared" si="43"/>
        <v>3149.2999999999997</v>
      </c>
      <c r="G429" s="34"/>
      <c r="H429" s="34">
        <v>129</v>
      </c>
      <c r="I429" s="6">
        <v>142000</v>
      </c>
      <c r="J429" s="6">
        <v>133</v>
      </c>
      <c r="K429" s="7" t="s">
        <v>96</v>
      </c>
      <c r="L429" s="96">
        <v>57.6</v>
      </c>
      <c r="M429" s="80">
        <f t="shared" si="44"/>
        <v>2217.6</v>
      </c>
      <c r="N429" s="145"/>
      <c r="O429" s="3">
        <v>53</v>
      </c>
      <c r="S429" s="26">
        <v>60</v>
      </c>
      <c r="U429" s="120">
        <v>227.85509999999999</v>
      </c>
      <c r="V429" s="120">
        <f t="shared" si="42"/>
        <v>8.0432850299999998</v>
      </c>
      <c r="W429" s="120">
        <v>220.71741999999992</v>
      </c>
      <c r="X429" s="120">
        <v>228</v>
      </c>
      <c r="Y429" s="131" t="s">
        <v>123</v>
      </c>
      <c r="Z429" s="91">
        <v>61.9</v>
      </c>
      <c r="AA429" s="91">
        <v>53.6</v>
      </c>
      <c r="AB429" s="91">
        <v>61.2</v>
      </c>
      <c r="AC429" s="91">
        <v>61.2</v>
      </c>
      <c r="AD429" s="91">
        <v>2444.6</v>
      </c>
      <c r="AF429" s="105">
        <v>54</v>
      </c>
      <c r="AG429" s="138">
        <f t="shared" si="45"/>
        <v>2079</v>
      </c>
      <c r="AH429" s="78">
        <v>50.653680000000001</v>
      </c>
      <c r="AI429" s="97">
        <v>50.653680000000001</v>
      </c>
      <c r="AJ429" s="79">
        <v>71</v>
      </c>
      <c r="AK429" s="79">
        <v>71</v>
      </c>
      <c r="AM429" s="14">
        <v>49.929178469556298</v>
      </c>
      <c r="AN429" s="14">
        <v>48.990460587451999</v>
      </c>
      <c r="AO429" s="14">
        <v>83.938038344410003</v>
      </c>
      <c r="AP429" s="14">
        <v>38.053312597249302</v>
      </c>
      <c r="AQ429" s="107">
        <v>16.344039289573331</v>
      </c>
      <c r="AR429" s="115">
        <f t="shared" si="46"/>
        <v>138.33539023123262</v>
      </c>
      <c r="AW429" s="50">
        <v>1980</v>
      </c>
    </row>
    <row r="430" spans="1:49" ht="10.15" customHeight="1" x14ac:dyDescent="0.2">
      <c r="A430" s="24">
        <v>42309</v>
      </c>
      <c r="B430" s="54">
        <f t="shared" ref="B430:B493" si="48">YEAR(A430)</f>
        <v>2015</v>
      </c>
      <c r="D430" s="17">
        <v>67.2</v>
      </c>
      <c r="E430" s="32">
        <v>36.799999999999997</v>
      </c>
      <c r="F430" s="34">
        <v>4169</v>
      </c>
      <c r="G430" s="141">
        <v>124.02</v>
      </c>
      <c r="H430" s="34">
        <v>129.37991</v>
      </c>
      <c r="I430" s="6">
        <v>139000</v>
      </c>
      <c r="J430" s="6">
        <v>139</v>
      </c>
      <c r="L430" s="96">
        <v>56.2</v>
      </c>
      <c r="M430" s="80">
        <v>2123</v>
      </c>
      <c r="N430" s="144">
        <v>59.09</v>
      </c>
      <c r="O430" s="3">
        <v>48.484089999999995</v>
      </c>
      <c r="S430" s="26">
        <v>59.6</v>
      </c>
      <c r="U430" s="120">
        <v>228.2972</v>
      </c>
      <c r="V430" s="120">
        <f t="shared" si="42"/>
        <v>8.0588911599999999</v>
      </c>
      <c r="W430" s="120">
        <v>227.6380900000002</v>
      </c>
      <c r="X430" s="120">
        <v>228</v>
      </c>
      <c r="Y430" s="131" t="s">
        <v>123</v>
      </c>
      <c r="Z430" s="91">
        <v>62</v>
      </c>
      <c r="AA430" s="91">
        <v>53.9</v>
      </c>
      <c r="AB430" s="91">
        <v>66.3</v>
      </c>
      <c r="AC430" s="91">
        <v>66.3</v>
      </c>
      <c r="AD430" s="91">
        <v>2448.6</v>
      </c>
      <c r="AE430" s="125" t="s">
        <v>128</v>
      </c>
      <c r="AF430" s="55">
        <v>55.1</v>
      </c>
      <c r="AG430" s="138">
        <v>2094</v>
      </c>
      <c r="AH430" s="78">
        <v>46.077750000000002</v>
      </c>
      <c r="AI430" s="97">
        <v>46.077750000000002</v>
      </c>
      <c r="AJ430" s="79">
        <v>72</v>
      </c>
      <c r="AK430" s="79">
        <v>72</v>
      </c>
      <c r="AM430" s="14">
        <v>49.494909932370497</v>
      </c>
      <c r="AN430" s="14">
        <v>48.915342490460404</v>
      </c>
      <c r="AO430" s="14">
        <v>81.477007799072211</v>
      </c>
      <c r="AP430" s="14">
        <v>39.956989178481805</v>
      </c>
      <c r="AQ430" s="107">
        <v>5.5516559426589103</v>
      </c>
      <c r="AR430" s="115">
        <f t="shared" si="46"/>
        <v>126.98565292021293</v>
      </c>
      <c r="AW430" s="50">
        <v>1980</v>
      </c>
    </row>
    <row r="431" spans="1:49" ht="10.15" customHeight="1" x14ac:dyDescent="0.2">
      <c r="A431" s="24">
        <v>42310</v>
      </c>
      <c r="B431" s="54">
        <f t="shared" si="48"/>
        <v>2015</v>
      </c>
      <c r="D431" s="17">
        <v>67.2</v>
      </c>
      <c r="E431" s="32">
        <v>36.799999999999997</v>
      </c>
      <c r="F431" s="34">
        <v>4169</v>
      </c>
      <c r="G431" s="34">
        <f>$G$430</f>
        <v>124.02</v>
      </c>
      <c r="H431" s="34">
        <v>128.11845</v>
      </c>
      <c r="I431" s="6">
        <v>139000</v>
      </c>
      <c r="J431" s="6">
        <v>139</v>
      </c>
      <c r="L431" s="96">
        <v>56.2</v>
      </c>
      <c r="M431" s="80">
        <v>2123</v>
      </c>
      <c r="N431" s="145">
        <f>$N$430</f>
        <v>59.09</v>
      </c>
      <c r="O431" s="3">
        <v>45.033709999999999</v>
      </c>
      <c r="S431" s="26">
        <v>59.6</v>
      </c>
      <c r="U431" s="120">
        <v>227.98310000000001</v>
      </c>
      <c r="V431" s="120">
        <f t="shared" si="42"/>
        <v>8.0478034300000001</v>
      </c>
      <c r="W431" s="120">
        <v>226.87144000000012</v>
      </c>
      <c r="X431" s="120">
        <v>228</v>
      </c>
      <c r="Y431" s="131" t="s">
        <v>123</v>
      </c>
      <c r="Z431" s="91">
        <v>60.8</v>
      </c>
      <c r="AA431" s="91">
        <v>54.1</v>
      </c>
      <c r="AB431" s="91">
        <v>66.3</v>
      </c>
      <c r="AC431" s="91">
        <v>66.3</v>
      </c>
      <c r="AD431" s="91">
        <v>2402.6</v>
      </c>
      <c r="AF431" s="105">
        <v>55.1</v>
      </c>
      <c r="AG431" s="138">
        <v>2094</v>
      </c>
      <c r="AH431" s="78">
        <v>44.128900000000002</v>
      </c>
      <c r="AI431" s="97">
        <v>44.128900000000002</v>
      </c>
      <c r="AJ431" s="79">
        <v>72</v>
      </c>
      <c r="AK431" s="79">
        <v>72</v>
      </c>
      <c r="AM431" s="14">
        <v>44.078555451454903</v>
      </c>
      <c r="AN431" s="14">
        <v>43.073053830645499</v>
      </c>
      <c r="AO431" s="14">
        <v>82.875308852991097</v>
      </c>
      <c r="AP431" s="14">
        <v>31.596746961364701</v>
      </c>
      <c r="AQ431" s="107">
        <v>16.218235751374053</v>
      </c>
      <c r="AR431" s="115">
        <f t="shared" si="46"/>
        <v>130.69029156572986</v>
      </c>
      <c r="AW431" s="50">
        <v>1980</v>
      </c>
    </row>
    <row r="432" spans="1:49" ht="10.15" customHeight="1" x14ac:dyDescent="0.2">
      <c r="A432" s="24">
        <v>42311</v>
      </c>
      <c r="B432" s="54">
        <f t="shared" si="48"/>
        <v>2015</v>
      </c>
      <c r="D432" s="17">
        <v>67.2</v>
      </c>
      <c r="E432" s="32">
        <v>36.799999999999997</v>
      </c>
      <c r="F432" s="34">
        <v>4169</v>
      </c>
      <c r="G432" s="34">
        <f t="shared" ref="G432:G495" si="49">$G$430</f>
        <v>124.02</v>
      </c>
      <c r="H432" s="34">
        <v>129.78034000000002</v>
      </c>
      <c r="I432" s="6">
        <v>139000</v>
      </c>
      <c r="J432" s="6">
        <v>139</v>
      </c>
      <c r="L432" s="96">
        <v>56.2</v>
      </c>
      <c r="M432" s="80">
        <v>2123</v>
      </c>
      <c r="N432" s="145">
        <f t="shared" ref="N432:N495" si="50">$N$430</f>
        <v>59.09</v>
      </c>
      <c r="O432" s="3">
        <v>44.932679999999998</v>
      </c>
      <c r="S432" s="26">
        <v>59.6</v>
      </c>
      <c r="U432" s="120">
        <v>225.1892</v>
      </c>
      <c r="V432" s="120">
        <f t="shared" si="42"/>
        <v>7.9491787599999997</v>
      </c>
      <c r="W432" s="120">
        <v>224.13601000000006</v>
      </c>
      <c r="X432" s="111">
        <v>225</v>
      </c>
      <c r="Y432" s="112" t="s">
        <v>55</v>
      </c>
      <c r="Z432" s="91">
        <v>61.2</v>
      </c>
      <c r="AA432" s="91">
        <v>53.8</v>
      </c>
      <c r="AB432" s="91">
        <v>66.3</v>
      </c>
      <c r="AC432" s="91">
        <v>66.3</v>
      </c>
      <c r="AD432" s="91">
        <v>2417.9</v>
      </c>
      <c r="AF432" s="105">
        <v>55.1</v>
      </c>
      <c r="AG432" s="138">
        <v>2094</v>
      </c>
      <c r="AH432" s="78">
        <v>43.97345</v>
      </c>
      <c r="AI432" s="97">
        <v>43.97345</v>
      </c>
      <c r="AJ432" s="79">
        <v>72</v>
      </c>
      <c r="AK432" s="79">
        <v>72</v>
      </c>
      <c r="AM432" s="14">
        <v>42.858678024819604</v>
      </c>
      <c r="AN432" s="14">
        <v>42.042444081149604</v>
      </c>
      <c r="AO432" s="14">
        <v>83.614715695800697</v>
      </c>
      <c r="AP432" s="14">
        <v>29.5608067462572</v>
      </c>
      <c r="AQ432" s="107">
        <v>19.512712358862021</v>
      </c>
      <c r="AR432" s="115">
        <f t="shared" si="46"/>
        <v>132.68823480091993</v>
      </c>
      <c r="AW432" s="50">
        <v>1980</v>
      </c>
    </row>
    <row r="433" spans="1:49" ht="10.15" customHeight="1" x14ac:dyDescent="0.2">
      <c r="A433" s="24">
        <v>42312</v>
      </c>
      <c r="B433" s="54">
        <f t="shared" si="48"/>
        <v>2015</v>
      </c>
      <c r="D433" s="17">
        <v>67.2</v>
      </c>
      <c r="E433" s="32">
        <v>36.799999999999997</v>
      </c>
      <c r="F433" s="34">
        <v>4169</v>
      </c>
      <c r="G433" s="34">
        <f t="shared" si="49"/>
        <v>124.02</v>
      </c>
      <c r="H433" s="34">
        <v>129.58515</v>
      </c>
      <c r="I433" s="6">
        <v>139000</v>
      </c>
      <c r="J433" s="6">
        <v>139</v>
      </c>
      <c r="L433" s="96">
        <v>56.2</v>
      </c>
      <c r="M433" s="80">
        <v>2123</v>
      </c>
      <c r="N433" s="145">
        <f t="shared" si="50"/>
        <v>59.09</v>
      </c>
      <c r="O433" s="3">
        <v>50.56147</v>
      </c>
      <c r="S433" s="26">
        <v>59.6</v>
      </c>
      <c r="U433" s="120">
        <v>228.19139999999999</v>
      </c>
      <c r="V433" s="120">
        <f t="shared" si="42"/>
        <v>8.0551564199999994</v>
      </c>
      <c r="W433" s="120">
        <v>224.30997000000005</v>
      </c>
      <c r="X433" s="111">
        <v>225</v>
      </c>
      <c r="Y433" s="112" t="s">
        <v>55</v>
      </c>
      <c r="Z433" s="91">
        <v>60.1</v>
      </c>
      <c r="AA433" s="91">
        <v>54.3</v>
      </c>
      <c r="AB433" s="91">
        <v>66.3</v>
      </c>
      <c r="AC433" s="91">
        <v>66.3</v>
      </c>
      <c r="AD433" s="91">
        <v>2373.8000000000002</v>
      </c>
      <c r="AF433" s="105">
        <v>55.1</v>
      </c>
      <c r="AG433" s="138">
        <v>2094</v>
      </c>
      <c r="AH433" s="78">
        <v>48.54271</v>
      </c>
      <c r="AI433" s="97">
        <v>48.54271</v>
      </c>
      <c r="AJ433" s="79">
        <v>72</v>
      </c>
      <c r="AK433" s="79">
        <v>72</v>
      </c>
      <c r="AM433" s="14">
        <v>46.673661509685999</v>
      </c>
      <c r="AN433" s="14">
        <v>45.5613543965883</v>
      </c>
      <c r="AO433" s="14">
        <v>81.159713549940292</v>
      </c>
      <c r="AP433" s="14">
        <v>26.686068904690202</v>
      </c>
      <c r="AQ433" s="107">
        <v>8.4891997880430203</v>
      </c>
      <c r="AR433" s="115">
        <f t="shared" si="46"/>
        <v>116.33498224267352</v>
      </c>
      <c r="AW433" s="50">
        <v>1980</v>
      </c>
    </row>
    <row r="434" spans="1:49" ht="10.15" customHeight="1" x14ac:dyDescent="0.2">
      <c r="A434" s="24">
        <v>42313</v>
      </c>
      <c r="B434" s="54">
        <f t="shared" si="48"/>
        <v>2015</v>
      </c>
      <c r="D434" s="17">
        <v>67.2</v>
      </c>
      <c r="E434" s="32">
        <v>36.799999999999997</v>
      </c>
      <c r="F434" s="34">
        <v>4169</v>
      </c>
      <c r="G434" s="34">
        <f t="shared" si="49"/>
        <v>124.02</v>
      </c>
      <c r="H434" s="34">
        <v>131.41374999999999</v>
      </c>
      <c r="I434" s="6">
        <v>139000</v>
      </c>
      <c r="J434" s="6">
        <v>139</v>
      </c>
      <c r="L434" s="96">
        <v>56.2</v>
      </c>
      <c r="M434" s="80">
        <v>2123</v>
      </c>
      <c r="N434" s="145">
        <f t="shared" si="50"/>
        <v>59.09</v>
      </c>
      <c r="O434" s="3">
        <v>48.927099999999996</v>
      </c>
      <c r="S434" s="26">
        <v>59.6</v>
      </c>
      <c r="U434" s="120">
        <v>227.38650000000001</v>
      </c>
      <c r="V434" s="120">
        <f t="shared" si="42"/>
        <v>8.0267434499999997</v>
      </c>
      <c r="W434" s="120">
        <v>222.86122999999995</v>
      </c>
      <c r="X434" s="111">
        <v>225</v>
      </c>
      <c r="Y434" s="112" t="s">
        <v>55</v>
      </c>
      <c r="Z434" s="91">
        <v>63.5</v>
      </c>
      <c r="AA434" s="91">
        <v>54.1</v>
      </c>
      <c r="AB434" s="91">
        <v>66.3</v>
      </c>
      <c r="AC434" s="91">
        <v>66.3</v>
      </c>
      <c r="AD434" s="91">
        <v>2508.9</v>
      </c>
      <c r="AF434" s="105">
        <v>55.1</v>
      </c>
      <c r="AG434" s="138">
        <v>2094</v>
      </c>
      <c r="AH434" s="78">
        <v>47.817209999999996</v>
      </c>
      <c r="AI434" s="97">
        <v>47.817209999999996</v>
      </c>
      <c r="AJ434" s="79">
        <v>72</v>
      </c>
      <c r="AK434" s="79">
        <v>72</v>
      </c>
      <c r="AM434" s="14">
        <v>49.5771611215891</v>
      </c>
      <c r="AN434" s="14">
        <v>51.847793998547701</v>
      </c>
      <c r="AO434" s="14">
        <v>80.12155643973081</v>
      </c>
      <c r="AP434" s="14">
        <v>28.169283936518898</v>
      </c>
      <c r="AQ434" s="107">
        <v>12.920194155803113</v>
      </c>
      <c r="AR434" s="115">
        <f t="shared" si="46"/>
        <v>121.21103453205282</v>
      </c>
      <c r="AW434" s="50">
        <v>1980</v>
      </c>
    </row>
    <row r="435" spans="1:49" ht="10.15" customHeight="1" x14ac:dyDescent="0.2">
      <c r="A435" s="24">
        <v>42314</v>
      </c>
      <c r="B435" s="54">
        <f t="shared" si="48"/>
        <v>2015</v>
      </c>
      <c r="D435" s="17">
        <v>67.2</v>
      </c>
      <c r="E435" s="32">
        <v>36.799999999999997</v>
      </c>
      <c r="F435" s="34">
        <v>4169</v>
      </c>
      <c r="G435" s="34">
        <f t="shared" si="49"/>
        <v>124.02</v>
      </c>
      <c r="H435" s="34">
        <v>130.97924</v>
      </c>
      <c r="I435" s="6">
        <v>139000</v>
      </c>
      <c r="J435" s="6">
        <v>139</v>
      </c>
      <c r="L435" s="96">
        <v>56.2</v>
      </c>
      <c r="M435" s="80">
        <v>2123</v>
      </c>
      <c r="N435" s="145">
        <f t="shared" si="50"/>
        <v>59.09</v>
      </c>
      <c r="O435" s="3">
        <v>52.681989999999999</v>
      </c>
      <c r="S435" s="26">
        <v>59.6</v>
      </c>
      <c r="U435" s="120">
        <v>225.8391</v>
      </c>
      <c r="V435" s="120">
        <f t="shared" si="42"/>
        <v>7.9721202299999998</v>
      </c>
      <c r="W435" s="120">
        <v>225.05134999999999</v>
      </c>
      <c r="X435" s="111">
        <v>228</v>
      </c>
      <c r="Y435" s="133" t="s">
        <v>125</v>
      </c>
      <c r="Z435" s="91">
        <v>64</v>
      </c>
      <c r="AA435" s="91">
        <v>54.2</v>
      </c>
      <c r="AB435" s="91">
        <v>66.3</v>
      </c>
      <c r="AC435" s="91">
        <v>66.3</v>
      </c>
      <c r="AD435" s="91">
        <v>2526.1</v>
      </c>
      <c r="AF435" s="105">
        <v>55.1</v>
      </c>
      <c r="AG435" s="138">
        <v>2094</v>
      </c>
      <c r="AH435" s="78">
        <v>50.292089999999995</v>
      </c>
      <c r="AI435" s="97">
        <v>50.292089999999995</v>
      </c>
      <c r="AJ435" s="79">
        <v>72</v>
      </c>
      <c r="AK435" s="79">
        <v>72</v>
      </c>
      <c r="AM435" s="14">
        <v>47.411874292146003</v>
      </c>
      <c r="AN435" s="14">
        <v>48.588716752390901</v>
      </c>
      <c r="AO435" s="14">
        <v>87.643742843597707</v>
      </c>
      <c r="AP435" s="14">
        <v>30.233566020575598</v>
      </c>
      <c r="AQ435" s="107">
        <v>10.817405346499928</v>
      </c>
      <c r="AR435" s="115">
        <f t="shared" si="46"/>
        <v>128.69471421067323</v>
      </c>
      <c r="AW435" s="50">
        <v>1980</v>
      </c>
    </row>
    <row r="436" spans="1:49" ht="10.15" customHeight="1" x14ac:dyDescent="0.2">
      <c r="A436" s="24">
        <v>42315</v>
      </c>
      <c r="B436" s="54">
        <f t="shared" si="48"/>
        <v>2015</v>
      </c>
      <c r="D436" s="17">
        <v>67.2</v>
      </c>
      <c r="E436" s="32">
        <v>36.799999999999997</v>
      </c>
      <c r="F436" s="34">
        <v>4169</v>
      </c>
      <c r="G436" s="34">
        <f t="shared" si="49"/>
        <v>124.02</v>
      </c>
      <c r="H436" s="34">
        <v>132.85495</v>
      </c>
      <c r="I436" s="6">
        <v>139000</v>
      </c>
      <c r="J436" s="6">
        <v>139</v>
      </c>
      <c r="L436" s="96">
        <v>56.2</v>
      </c>
      <c r="M436" s="80">
        <v>2123</v>
      </c>
      <c r="N436" s="145">
        <f t="shared" si="50"/>
        <v>59.09</v>
      </c>
      <c r="O436" s="3">
        <v>57.45635</v>
      </c>
      <c r="S436" s="26">
        <v>59.6</v>
      </c>
      <c r="U436" s="120">
        <v>228.0548</v>
      </c>
      <c r="V436" s="120">
        <f t="shared" si="42"/>
        <v>8.0503344400000003</v>
      </c>
      <c r="W436" s="120">
        <v>231.31576000000004</v>
      </c>
      <c r="X436" s="111">
        <v>228</v>
      </c>
      <c r="Y436" s="133" t="s">
        <v>125</v>
      </c>
      <c r="Z436" s="91">
        <v>62.2</v>
      </c>
      <c r="AA436" s="91">
        <v>55.7</v>
      </c>
      <c r="AB436" s="91">
        <v>66.3</v>
      </c>
      <c r="AC436" s="91">
        <v>66.3</v>
      </c>
      <c r="AD436" s="91">
        <v>2458.8000000000002</v>
      </c>
      <c r="AF436" s="105">
        <v>55.1</v>
      </c>
      <c r="AG436" s="138">
        <v>2094</v>
      </c>
      <c r="AH436" s="78">
        <v>55.614510000000003</v>
      </c>
      <c r="AI436" s="97">
        <v>55.614510000000003</v>
      </c>
      <c r="AJ436" s="79">
        <v>72</v>
      </c>
      <c r="AK436" s="79">
        <v>72</v>
      </c>
      <c r="AM436" s="14">
        <v>48.872306211979797</v>
      </c>
      <c r="AN436" s="14">
        <v>51.915797265613101</v>
      </c>
      <c r="AO436" s="14">
        <v>83.191008734216794</v>
      </c>
      <c r="AP436" s="14">
        <v>41.0846488554008</v>
      </c>
      <c r="AQ436" s="107">
        <v>6.0313269786988837</v>
      </c>
      <c r="AR436" s="115">
        <f t="shared" si="46"/>
        <v>130.30698456831647</v>
      </c>
      <c r="AW436" s="50">
        <v>1980</v>
      </c>
    </row>
    <row r="437" spans="1:49" ht="10.15" customHeight="1" x14ac:dyDescent="0.2">
      <c r="A437" s="24">
        <v>42316</v>
      </c>
      <c r="B437" s="54">
        <f t="shared" si="48"/>
        <v>2015</v>
      </c>
      <c r="D437" s="17">
        <v>67.2</v>
      </c>
      <c r="E437" s="32">
        <v>36.799999999999997</v>
      </c>
      <c r="F437" s="34">
        <v>4169</v>
      </c>
      <c r="G437" s="34">
        <f t="shared" si="49"/>
        <v>124.02</v>
      </c>
      <c r="H437" s="34">
        <v>132.51462000000001</v>
      </c>
      <c r="I437" s="6">
        <v>139000</v>
      </c>
      <c r="J437" s="6">
        <v>139</v>
      </c>
      <c r="L437" s="96">
        <v>56.2</v>
      </c>
      <c r="M437" s="80">
        <v>2123</v>
      </c>
      <c r="N437" s="145">
        <f t="shared" si="50"/>
        <v>59.09</v>
      </c>
      <c r="O437" s="3">
        <v>56.273319999999998</v>
      </c>
      <c r="S437" s="26">
        <v>59.6</v>
      </c>
      <c r="U437" s="120">
        <v>230.27889999999999</v>
      </c>
      <c r="V437" s="120">
        <f t="shared" si="42"/>
        <v>8.1288451699999982</v>
      </c>
      <c r="W437" s="120">
        <v>234.36771000000007</v>
      </c>
      <c r="X437" s="111">
        <v>228</v>
      </c>
      <c r="Y437" s="133" t="s">
        <v>125</v>
      </c>
      <c r="Z437" s="91">
        <v>64.3</v>
      </c>
      <c r="AA437" s="91">
        <v>55.3</v>
      </c>
      <c r="AB437" s="91">
        <v>66.3</v>
      </c>
      <c r="AC437" s="91">
        <v>66.3</v>
      </c>
      <c r="AD437" s="91">
        <v>2540.3000000000002</v>
      </c>
      <c r="AF437" s="105">
        <v>55.1</v>
      </c>
      <c r="AG437" s="138">
        <v>2094</v>
      </c>
      <c r="AH437" s="78">
        <v>52.882220000000004</v>
      </c>
      <c r="AI437" s="97">
        <v>52.882220000000004</v>
      </c>
      <c r="AJ437" s="79">
        <v>72</v>
      </c>
      <c r="AK437" s="79">
        <v>72</v>
      </c>
      <c r="AM437" s="14">
        <v>49.020307179957101</v>
      </c>
      <c r="AN437" s="14">
        <v>51.714314566272698</v>
      </c>
      <c r="AO437" s="14">
        <v>85.898178473449605</v>
      </c>
      <c r="AP437" s="14">
        <v>39.092528724935597</v>
      </c>
      <c r="AQ437" s="107">
        <v>6.2843433046491599</v>
      </c>
      <c r="AR437" s="115">
        <f t="shared" si="46"/>
        <v>131.27505050303435</v>
      </c>
      <c r="AW437" s="50">
        <v>1980</v>
      </c>
    </row>
    <row r="438" spans="1:49" ht="10.15" customHeight="1" x14ac:dyDescent="0.2">
      <c r="A438" s="24">
        <v>42317</v>
      </c>
      <c r="B438" s="54">
        <f t="shared" si="48"/>
        <v>2015</v>
      </c>
      <c r="D438" s="17">
        <v>67.2</v>
      </c>
      <c r="E438" s="32">
        <v>36.799999999999997</v>
      </c>
      <c r="F438" s="34">
        <v>4169</v>
      </c>
      <c r="G438" s="34">
        <f t="shared" si="49"/>
        <v>124.02</v>
      </c>
      <c r="H438" s="34">
        <v>133.80113</v>
      </c>
      <c r="I438" s="6">
        <v>139000</v>
      </c>
      <c r="J438" s="6">
        <v>139</v>
      </c>
      <c r="L438" s="96">
        <v>56.2</v>
      </c>
      <c r="M438" s="80">
        <v>2123</v>
      </c>
      <c r="N438" s="145">
        <f t="shared" si="50"/>
        <v>59.09</v>
      </c>
      <c r="O438" s="3">
        <v>54.39593</v>
      </c>
      <c r="S438" s="26">
        <v>59.6</v>
      </c>
      <c r="U438" s="120">
        <v>228.58279999999999</v>
      </c>
      <c r="V438" s="120">
        <f t="shared" si="42"/>
        <v>8.0689728399999989</v>
      </c>
      <c r="W438" s="120">
        <v>235.13141999999982</v>
      </c>
      <c r="X438" s="111">
        <v>228</v>
      </c>
      <c r="Y438" s="133" t="s">
        <v>125</v>
      </c>
      <c r="Z438" s="91">
        <v>64.400000000000006</v>
      </c>
      <c r="AA438" s="91">
        <v>56.6</v>
      </c>
      <c r="AB438" s="91">
        <v>66.3</v>
      </c>
      <c r="AC438" s="91">
        <v>66.3</v>
      </c>
      <c r="AD438" s="91">
        <v>2542.9</v>
      </c>
      <c r="AF438" s="105">
        <v>55.1</v>
      </c>
      <c r="AG438" s="138">
        <v>2094</v>
      </c>
      <c r="AH438" s="78">
        <v>51.834919999999997</v>
      </c>
      <c r="AI438" s="97">
        <v>51.834919999999997</v>
      </c>
      <c r="AJ438" s="79">
        <v>72</v>
      </c>
      <c r="AK438" s="79">
        <v>72</v>
      </c>
      <c r="AM438" s="14">
        <v>49.334602158524703</v>
      </c>
      <c r="AN438" s="14">
        <v>51.7439842117601</v>
      </c>
      <c r="AO438" s="14">
        <v>85.011244597101594</v>
      </c>
      <c r="AP438" s="14">
        <v>39.440246955069</v>
      </c>
      <c r="AQ438" s="107">
        <v>6.2517629004760842</v>
      </c>
      <c r="AR438" s="115">
        <f t="shared" si="46"/>
        <v>130.70325445264669</v>
      </c>
      <c r="AW438" s="50">
        <v>1980</v>
      </c>
    </row>
    <row r="439" spans="1:49" ht="10.15" customHeight="1" x14ac:dyDescent="0.2">
      <c r="A439" s="24">
        <v>42318</v>
      </c>
      <c r="B439" s="54">
        <f t="shared" si="48"/>
        <v>2015</v>
      </c>
      <c r="D439" s="17">
        <v>67.2</v>
      </c>
      <c r="E439" s="32">
        <v>36.799999999999997</v>
      </c>
      <c r="F439" s="34">
        <v>4169</v>
      </c>
      <c r="G439" s="34">
        <f t="shared" si="49"/>
        <v>124.02</v>
      </c>
      <c r="H439" s="34">
        <v>136.50599</v>
      </c>
      <c r="I439" s="6">
        <v>139000</v>
      </c>
      <c r="J439" s="6">
        <v>139</v>
      </c>
      <c r="L439" s="96">
        <v>56.2</v>
      </c>
      <c r="M439" s="80">
        <v>2123</v>
      </c>
      <c r="N439" s="145">
        <f t="shared" si="50"/>
        <v>59.09</v>
      </c>
      <c r="O439" s="3">
        <v>55.797499999999999</v>
      </c>
      <c r="S439" s="26">
        <v>59.6</v>
      </c>
      <c r="U439" s="120">
        <v>230.49690000000001</v>
      </c>
      <c r="V439" s="120">
        <f t="shared" si="42"/>
        <v>8.1365405699999993</v>
      </c>
      <c r="W439" s="120">
        <v>237.79135000000005</v>
      </c>
      <c r="X439" s="111">
        <v>228</v>
      </c>
      <c r="Y439" s="133" t="s">
        <v>125</v>
      </c>
      <c r="Z439" s="91">
        <v>64.3</v>
      </c>
      <c r="AA439" s="91">
        <v>57.7</v>
      </c>
      <c r="AB439" s="91">
        <v>66.3</v>
      </c>
      <c r="AC439" s="91">
        <v>66.3</v>
      </c>
      <c r="AD439" s="91">
        <v>2538.8000000000002</v>
      </c>
      <c r="AF439" s="105">
        <v>55.1</v>
      </c>
      <c r="AG439" s="138">
        <v>2094</v>
      </c>
      <c r="AH439" s="78">
        <v>52.684820000000002</v>
      </c>
      <c r="AI439" s="97">
        <v>52.684820000000002</v>
      </c>
      <c r="AJ439" s="79">
        <v>72</v>
      </c>
      <c r="AK439" s="79">
        <v>72</v>
      </c>
      <c r="AM439" s="14">
        <v>49.201570653217097</v>
      </c>
      <c r="AN439" s="14">
        <v>51.982542785829402</v>
      </c>
      <c r="AO439" s="14">
        <v>83.617962483567595</v>
      </c>
      <c r="AP439" s="14">
        <v>36.887846561599602</v>
      </c>
      <c r="AQ439" s="107">
        <v>3.1540534277742851</v>
      </c>
      <c r="AR439" s="115">
        <f t="shared" si="46"/>
        <v>123.65986247294148</v>
      </c>
      <c r="AW439" s="50">
        <v>1980</v>
      </c>
    </row>
    <row r="440" spans="1:49" ht="10.15" customHeight="1" x14ac:dyDescent="0.2">
      <c r="A440" s="24">
        <v>42319</v>
      </c>
      <c r="B440" s="54">
        <f t="shared" si="48"/>
        <v>2015</v>
      </c>
      <c r="D440" s="17">
        <v>67.2</v>
      </c>
      <c r="E440" s="32">
        <v>36.799999999999997</v>
      </c>
      <c r="F440" s="34">
        <v>4169</v>
      </c>
      <c r="G440" s="34">
        <f t="shared" si="49"/>
        <v>124.02</v>
      </c>
      <c r="H440" s="34">
        <v>135.62206</v>
      </c>
      <c r="I440" s="6">
        <v>139000</v>
      </c>
      <c r="J440" s="6">
        <v>139</v>
      </c>
      <c r="L440" s="96">
        <v>56.2</v>
      </c>
      <c r="M440" s="80">
        <v>2123</v>
      </c>
      <c r="N440" s="145">
        <f t="shared" si="50"/>
        <v>59.09</v>
      </c>
      <c r="O440" s="3">
        <v>53.98377</v>
      </c>
      <c r="S440" s="26">
        <v>59.6</v>
      </c>
      <c r="U440" s="120">
        <v>235.5163</v>
      </c>
      <c r="V440" s="120">
        <f t="shared" si="42"/>
        <v>8.3137253900000001</v>
      </c>
      <c r="W440" s="120">
        <v>233.89092000000005</v>
      </c>
      <c r="X440" s="111">
        <v>235</v>
      </c>
      <c r="Y440" s="133" t="s">
        <v>100</v>
      </c>
      <c r="Z440" s="91">
        <v>64.099999999999994</v>
      </c>
      <c r="AA440" s="91">
        <v>55.9</v>
      </c>
      <c r="AB440" s="91">
        <v>66.3</v>
      </c>
      <c r="AC440" s="91">
        <v>66.3</v>
      </c>
      <c r="AD440" s="91">
        <v>2531</v>
      </c>
      <c r="AF440" s="105">
        <v>55.1</v>
      </c>
      <c r="AG440" s="138">
        <v>2094</v>
      </c>
      <c r="AH440" s="78">
        <v>49.528320000000001</v>
      </c>
      <c r="AI440" s="97">
        <v>49.528320000000001</v>
      </c>
      <c r="AJ440" s="79">
        <v>72</v>
      </c>
      <c r="AK440" s="79">
        <v>72</v>
      </c>
      <c r="AM440" s="14">
        <v>50.492243840985303</v>
      </c>
      <c r="AN440" s="14">
        <v>53.824278751005302</v>
      </c>
      <c r="AO440" s="14">
        <v>83.981748339134995</v>
      </c>
      <c r="AP440" s="14">
        <v>41.087352507007701</v>
      </c>
      <c r="AQ440" s="107">
        <v>0</v>
      </c>
      <c r="AR440" s="115">
        <f t="shared" si="46"/>
        <v>125.0691008461427</v>
      </c>
      <c r="AW440" s="50">
        <v>1980</v>
      </c>
    </row>
    <row r="441" spans="1:49" ht="10.15" customHeight="1" x14ac:dyDescent="0.2">
      <c r="A441" s="24">
        <v>42320</v>
      </c>
      <c r="B441" s="54">
        <f t="shared" si="48"/>
        <v>2015</v>
      </c>
      <c r="D441" s="17">
        <v>67.2</v>
      </c>
      <c r="E441" s="32">
        <v>36.799999999999997</v>
      </c>
      <c r="F441" s="34">
        <v>4169</v>
      </c>
      <c r="G441" s="34">
        <f t="shared" si="49"/>
        <v>124.02</v>
      </c>
      <c r="H441" s="34">
        <v>134.44538</v>
      </c>
      <c r="I441" s="6">
        <v>139000</v>
      </c>
      <c r="J441" s="6">
        <v>139</v>
      </c>
      <c r="L441" s="96">
        <v>56.2</v>
      </c>
      <c r="M441" s="80">
        <v>2123</v>
      </c>
      <c r="N441" s="145">
        <f t="shared" si="50"/>
        <v>59.09</v>
      </c>
      <c r="O441" s="3">
        <v>57.569139999999997</v>
      </c>
      <c r="S441" s="26">
        <v>59.6</v>
      </c>
      <c r="U441" s="120">
        <v>237.27080000000001</v>
      </c>
      <c r="V441" s="120">
        <f t="shared" si="42"/>
        <v>8.3756592399999992</v>
      </c>
      <c r="W441" s="120">
        <v>247.90356999999983</v>
      </c>
      <c r="X441" s="111">
        <v>240</v>
      </c>
      <c r="Y441" s="133" t="s">
        <v>131</v>
      </c>
      <c r="Z441" s="91">
        <v>64.2</v>
      </c>
      <c r="AA441" s="91">
        <v>54.1</v>
      </c>
      <c r="AB441" s="91">
        <v>66.3</v>
      </c>
      <c r="AC441" s="91">
        <v>66.3</v>
      </c>
      <c r="AD441" s="91">
        <v>2534.3000000000002</v>
      </c>
      <c r="AF441" s="105">
        <v>55.1</v>
      </c>
      <c r="AG441" s="138">
        <v>2094</v>
      </c>
      <c r="AH441" s="78">
        <v>53.578319999999998</v>
      </c>
      <c r="AI441" s="97">
        <v>53.578319999999998</v>
      </c>
      <c r="AJ441" s="79">
        <v>72</v>
      </c>
      <c r="AK441" s="79">
        <v>72</v>
      </c>
      <c r="AM441" s="14">
        <v>51.177820286954002</v>
      </c>
      <c r="AN441" s="14">
        <v>53.527537309517001</v>
      </c>
      <c r="AO441" s="14">
        <v>85.4924287927645</v>
      </c>
      <c r="AP441" s="14">
        <v>43.825961171468101</v>
      </c>
      <c r="AQ441" s="107">
        <v>8.7322295504520114E-2</v>
      </c>
      <c r="AR441" s="115">
        <f t="shared" si="46"/>
        <v>129.40571225973713</v>
      </c>
      <c r="AW441" s="50">
        <v>1980</v>
      </c>
    </row>
    <row r="442" spans="1:49" ht="10.15" customHeight="1" x14ac:dyDescent="0.2">
      <c r="A442" s="24">
        <v>42321</v>
      </c>
      <c r="B442" s="54">
        <f t="shared" si="48"/>
        <v>2015</v>
      </c>
      <c r="D442" s="17">
        <v>67.2</v>
      </c>
      <c r="E442" s="32">
        <v>36.799999999999997</v>
      </c>
      <c r="F442" s="34">
        <v>4169</v>
      </c>
      <c r="G442" s="34">
        <f t="shared" si="49"/>
        <v>124.02</v>
      </c>
      <c r="H442" s="34">
        <v>133.60372999999998</v>
      </c>
      <c r="I442" s="6">
        <v>139000</v>
      </c>
      <c r="J442" s="6">
        <v>139</v>
      </c>
      <c r="L442" s="96">
        <v>56.2</v>
      </c>
      <c r="M442" s="80">
        <v>2123</v>
      </c>
      <c r="N442" s="145">
        <f t="shared" si="50"/>
        <v>59.09</v>
      </c>
      <c r="O442" s="3">
        <v>61.663379999999997</v>
      </c>
      <c r="S442" s="26">
        <v>59.6</v>
      </c>
      <c r="U442" s="120">
        <v>234.52709999999999</v>
      </c>
      <c r="V442" s="120">
        <f t="shared" si="42"/>
        <v>8.2788066299999983</v>
      </c>
      <c r="W442" s="120">
        <v>240.79630000000009</v>
      </c>
      <c r="X442" s="111">
        <v>240</v>
      </c>
      <c r="Y442" s="133" t="s">
        <v>131</v>
      </c>
      <c r="Z442" s="91">
        <v>63.8</v>
      </c>
      <c r="AA442" s="91">
        <v>54</v>
      </c>
      <c r="AB442" s="91">
        <v>66.3</v>
      </c>
      <c r="AC442" s="91">
        <v>66.3</v>
      </c>
      <c r="AD442" s="91">
        <v>2519.6999999999998</v>
      </c>
      <c r="AF442" s="105">
        <v>55.1</v>
      </c>
      <c r="AG442" s="138">
        <v>2094</v>
      </c>
      <c r="AH442" s="78">
        <v>57.402449999999995</v>
      </c>
      <c r="AI442" s="97">
        <v>57.402449999999995</v>
      </c>
      <c r="AJ442" s="79">
        <v>72</v>
      </c>
      <c r="AK442" s="79">
        <v>72</v>
      </c>
      <c r="AM442" s="14">
        <v>51.727587896682302</v>
      </c>
      <c r="AN442" s="14">
        <v>53.471693672006396</v>
      </c>
      <c r="AO442" s="14">
        <v>86.410938136266296</v>
      </c>
      <c r="AP442" s="14">
        <v>43.721309068377401</v>
      </c>
      <c r="AQ442" s="107">
        <v>1.57071635370941</v>
      </c>
      <c r="AR442" s="115">
        <f t="shared" si="46"/>
        <v>131.7029635583531</v>
      </c>
      <c r="AW442" s="50">
        <v>1980</v>
      </c>
    </row>
    <row r="443" spans="1:49" ht="10.15" customHeight="1" x14ac:dyDescent="0.2">
      <c r="A443" s="24">
        <v>42322</v>
      </c>
      <c r="B443" s="54">
        <f t="shared" si="48"/>
        <v>2015</v>
      </c>
      <c r="D443" s="17">
        <v>67.2</v>
      </c>
      <c r="E443" s="32">
        <v>36.799999999999997</v>
      </c>
      <c r="F443" s="34">
        <v>4169</v>
      </c>
      <c r="G443" s="34">
        <f t="shared" si="49"/>
        <v>124.02</v>
      </c>
      <c r="H443" s="34">
        <v>137.78518</v>
      </c>
      <c r="I443" s="6">
        <v>139000</v>
      </c>
      <c r="J443" s="6">
        <v>139</v>
      </c>
      <c r="L443" s="96">
        <v>56.2</v>
      </c>
      <c r="M443" s="80">
        <v>2123</v>
      </c>
      <c r="N443" s="145">
        <f t="shared" si="50"/>
        <v>59.09</v>
      </c>
      <c r="O443" s="3">
        <v>62.248470000000005</v>
      </c>
      <c r="S443" s="26">
        <v>59.6</v>
      </c>
      <c r="U443" s="120">
        <v>236.03809999999999</v>
      </c>
      <c r="V443" s="120">
        <f t="shared" si="42"/>
        <v>8.3321449299999983</v>
      </c>
      <c r="W443" s="120">
        <v>229.85448</v>
      </c>
      <c r="X443" s="111">
        <v>240</v>
      </c>
      <c r="Y443" s="133" t="s">
        <v>131</v>
      </c>
      <c r="Z443" s="91">
        <v>64.8</v>
      </c>
      <c r="AA443" s="91">
        <v>55</v>
      </c>
      <c r="AB443" s="91">
        <v>66.3</v>
      </c>
      <c r="AC443" s="91">
        <v>66.3</v>
      </c>
      <c r="AD443" s="91">
        <v>2557.6999999999998</v>
      </c>
      <c r="AF443" s="105">
        <v>55.1</v>
      </c>
      <c r="AG443" s="138">
        <v>2094</v>
      </c>
      <c r="AH443" s="78">
        <v>56.424120000000002</v>
      </c>
      <c r="AI443" s="97">
        <v>56.424120000000002</v>
      </c>
      <c r="AJ443" s="79">
        <v>72</v>
      </c>
      <c r="AK443" s="79">
        <v>72</v>
      </c>
      <c r="AM443" s="14">
        <v>49.685511538876398</v>
      </c>
      <c r="AN443" s="14">
        <v>51.920552086565898</v>
      </c>
      <c r="AO443" s="14">
        <v>89.478791582804305</v>
      </c>
      <c r="AP443" s="14">
        <v>38.459558446090099</v>
      </c>
      <c r="AQ443" s="107">
        <v>9.2206135781535306</v>
      </c>
      <c r="AR443" s="115">
        <f t="shared" si="46"/>
        <v>137.15896360704792</v>
      </c>
      <c r="AW443" s="50">
        <v>1980</v>
      </c>
    </row>
    <row r="444" spans="1:49" ht="10.15" customHeight="1" x14ac:dyDescent="0.2">
      <c r="A444" s="24">
        <v>42323</v>
      </c>
      <c r="B444" s="54">
        <f t="shared" si="48"/>
        <v>2015</v>
      </c>
      <c r="D444" s="17">
        <v>67.2</v>
      </c>
      <c r="E444" s="32">
        <v>36.799999999999997</v>
      </c>
      <c r="F444" s="34">
        <v>4169</v>
      </c>
      <c r="G444" s="34">
        <f t="shared" si="49"/>
        <v>124.02</v>
      </c>
      <c r="H444" s="34">
        <v>136.73966000000001</v>
      </c>
      <c r="I444" s="6">
        <v>128000</v>
      </c>
      <c r="J444" s="105">
        <v>122</v>
      </c>
      <c r="K444" s="7" t="s">
        <v>79</v>
      </c>
      <c r="L444" s="96">
        <v>56.2</v>
      </c>
      <c r="M444" s="80">
        <v>2123</v>
      </c>
      <c r="N444" s="145">
        <f t="shared" si="50"/>
        <v>59.09</v>
      </c>
      <c r="O444" s="3">
        <v>61.119610000000002</v>
      </c>
      <c r="S444" s="26">
        <v>59.6</v>
      </c>
      <c r="U444" s="120">
        <v>234.89439999999999</v>
      </c>
      <c r="V444" s="120">
        <f t="shared" si="42"/>
        <v>8.291772319999998</v>
      </c>
      <c r="W444" s="120">
        <v>230.78614000000007</v>
      </c>
      <c r="X444" s="111">
        <v>240</v>
      </c>
      <c r="Y444" s="133" t="s">
        <v>131</v>
      </c>
      <c r="Z444" s="91">
        <v>64.7</v>
      </c>
      <c r="AA444" s="91">
        <v>54.9</v>
      </c>
      <c r="AB444" s="91">
        <v>66.3</v>
      </c>
      <c r="AC444" s="91">
        <v>66.3</v>
      </c>
      <c r="AD444" s="91">
        <v>2557.1999999999998</v>
      </c>
      <c r="AF444" s="105">
        <v>55.1</v>
      </c>
      <c r="AG444" s="138">
        <v>2094</v>
      </c>
      <c r="AH444" s="78">
        <v>54.979790000000001</v>
      </c>
      <c r="AI444" s="97">
        <v>54.979790000000001</v>
      </c>
      <c r="AJ444" s="79">
        <v>72</v>
      </c>
      <c r="AK444" s="79">
        <v>72</v>
      </c>
      <c r="AM444" s="14">
        <v>50.454120697360302</v>
      </c>
      <c r="AN444" s="14">
        <v>51.563877295125295</v>
      </c>
      <c r="AO444" s="14">
        <v>88.348325552976192</v>
      </c>
      <c r="AP444" s="14">
        <v>33.675873815217102</v>
      </c>
      <c r="AQ444" s="107">
        <v>10.79356291538511</v>
      </c>
      <c r="AR444" s="115">
        <f t="shared" si="46"/>
        <v>132.81776228357842</v>
      </c>
      <c r="AW444" s="50">
        <v>1980</v>
      </c>
    </row>
    <row r="445" spans="1:49" ht="10.15" customHeight="1" x14ac:dyDescent="0.2">
      <c r="A445" s="24">
        <v>42324</v>
      </c>
      <c r="B445" s="54">
        <f t="shared" si="48"/>
        <v>2015</v>
      </c>
      <c r="D445" s="17">
        <v>67.2</v>
      </c>
      <c r="E445" s="32">
        <v>36.799999999999997</v>
      </c>
      <c r="F445" s="34">
        <v>4169</v>
      </c>
      <c r="G445" s="34">
        <f t="shared" si="49"/>
        <v>124.02</v>
      </c>
      <c r="H445" s="34">
        <v>137.07558</v>
      </c>
      <c r="I445" s="6">
        <v>128000</v>
      </c>
      <c r="J445" s="105">
        <v>122</v>
      </c>
      <c r="K445" s="7" t="s">
        <v>79</v>
      </c>
      <c r="L445" s="96">
        <v>56.2</v>
      </c>
      <c r="M445" s="80">
        <v>2123</v>
      </c>
      <c r="N445" s="145">
        <f t="shared" si="50"/>
        <v>59.09</v>
      </c>
      <c r="O445" s="3">
        <v>61.370150000000002</v>
      </c>
      <c r="S445" s="98">
        <v>55</v>
      </c>
      <c r="T445" s="4" t="s">
        <v>50</v>
      </c>
      <c r="U445" s="120">
        <v>235.15610000000001</v>
      </c>
      <c r="V445" s="120">
        <f t="shared" si="42"/>
        <v>8.3010103299999987</v>
      </c>
      <c r="W445" s="120">
        <v>225.67793</v>
      </c>
      <c r="X445" s="111">
        <v>241</v>
      </c>
      <c r="Y445" s="133" t="s">
        <v>140</v>
      </c>
      <c r="Z445" s="91">
        <v>64.900000000000006</v>
      </c>
      <c r="AA445" s="91">
        <v>55.2</v>
      </c>
      <c r="AB445" s="91">
        <v>66.3</v>
      </c>
      <c r="AC445" s="91">
        <v>66.3</v>
      </c>
      <c r="AD445" s="91">
        <v>2565.4</v>
      </c>
      <c r="AF445" s="105">
        <v>55.1</v>
      </c>
      <c r="AG445" s="138">
        <v>2094</v>
      </c>
      <c r="AH445" s="78">
        <v>55.386199999999995</v>
      </c>
      <c r="AI445" s="97">
        <v>55.386199999999995</v>
      </c>
      <c r="AJ445" s="79">
        <v>72</v>
      </c>
      <c r="AK445" s="79">
        <v>72</v>
      </c>
      <c r="AM445" s="14">
        <v>50.585104960089403</v>
      </c>
      <c r="AN445" s="14">
        <v>51.3972767374052</v>
      </c>
      <c r="AO445" s="14">
        <v>85.436782430146394</v>
      </c>
      <c r="AP445" s="14">
        <v>32.740770406254505</v>
      </c>
      <c r="AQ445" s="107">
        <v>11.794509349616241</v>
      </c>
      <c r="AR445" s="115">
        <f t="shared" si="46"/>
        <v>129.97206218601715</v>
      </c>
      <c r="AW445" s="50">
        <v>1980</v>
      </c>
    </row>
    <row r="446" spans="1:49" ht="10.15" customHeight="1" x14ac:dyDescent="0.2">
      <c r="A446" s="24">
        <v>42325</v>
      </c>
      <c r="B446" s="54">
        <f t="shared" si="48"/>
        <v>2015</v>
      </c>
      <c r="D446" s="17">
        <v>67.2</v>
      </c>
      <c r="E446" s="32">
        <v>36.799999999999997</v>
      </c>
      <c r="F446" s="34">
        <v>4169</v>
      </c>
      <c r="G446" s="34">
        <f t="shared" si="49"/>
        <v>124.02</v>
      </c>
      <c r="H446" s="34">
        <v>136.17944</v>
      </c>
      <c r="I446" s="6">
        <v>128000</v>
      </c>
      <c r="J446" s="55">
        <v>121</v>
      </c>
      <c r="K446" s="126" t="s">
        <v>118</v>
      </c>
      <c r="L446" s="96">
        <v>56.2</v>
      </c>
      <c r="M446" s="80">
        <v>2123</v>
      </c>
      <c r="N446" s="145">
        <f t="shared" si="50"/>
        <v>59.09</v>
      </c>
      <c r="O446" s="3">
        <v>60.642540000000004</v>
      </c>
      <c r="S446" s="98">
        <v>55</v>
      </c>
      <c r="T446" s="4" t="s">
        <v>50</v>
      </c>
      <c r="U446" s="120">
        <v>237.16849999999999</v>
      </c>
      <c r="V446" s="120">
        <f t="shared" si="42"/>
        <v>8.3720480500000001</v>
      </c>
      <c r="W446" s="120">
        <v>229.94953000000015</v>
      </c>
      <c r="X446" s="111">
        <v>241</v>
      </c>
      <c r="Y446" s="133" t="s">
        <v>140</v>
      </c>
      <c r="Z446" s="91">
        <v>64.400000000000006</v>
      </c>
      <c r="AA446" s="91">
        <v>54.7</v>
      </c>
      <c r="AB446" s="91">
        <v>66.3</v>
      </c>
      <c r="AC446" s="91">
        <v>66.3</v>
      </c>
      <c r="AD446" s="91">
        <v>2544.1999999999998</v>
      </c>
      <c r="AF446" s="105">
        <v>55.1</v>
      </c>
      <c r="AG446" s="138">
        <v>2094</v>
      </c>
      <c r="AH446" s="78">
        <v>54.469949999999997</v>
      </c>
      <c r="AI446" s="97">
        <v>54.469949999999997</v>
      </c>
      <c r="AJ446" s="79">
        <v>72</v>
      </c>
      <c r="AK446" s="79">
        <v>72</v>
      </c>
      <c r="AM446" s="14">
        <v>50.608757046743307</v>
      </c>
      <c r="AN446" s="14">
        <v>52.112981051808397</v>
      </c>
      <c r="AO446" s="14">
        <v>86.141321323617404</v>
      </c>
      <c r="AP446" s="14">
        <v>32.841159771868604</v>
      </c>
      <c r="AQ446" s="107">
        <v>8.3043162805201796</v>
      </c>
      <c r="AR446" s="115">
        <f t="shared" si="46"/>
        <v>127.28679737600619</v>
      </c>
      <c r="AW446" s="50">
        <v>1980</v>
      </c>
    </row>
    <row r="447" spans="1:49" ht="10.15" customHeight="1" x14ac:dyDescent="0.2">
      <c r="A447" s="24">
        <v>42326</v>
      </c>
      <c r="B447" s="54">
        <f t="shared" si="48"/>
        <v>2015</v>
      </c>
      <c r="D447" s="17">
        <v>67.2</v>
      </c>
      <c r="E447" s="32">
        <v>36.799999999999997</v>
      </c>
      <c r="F447" s="34">
        <v>4169</v>
      </c>
      <c r="G447" s="34">
        <f t="shared" si="49"/>
        <v>124.02</v>
      </c>
      <c r="H447" s="34">
        <v>141.16291999999999</v>
      </c>
      <c r="I447" s="6">
        <v>128000</v>
      </c>
      <c r="J447" s="55">
        <v>121</v>
      </c>
      <c r="K447" s="126" t="s">
        <v>118</v>
      </c>
      <c r="L447" s="96">
        <v>56.2</v>
      </c>
      <c r="M447" s="80">
        <v>2123</v>
      </c>
      <c r="N447" s="145">
        <f t="shared" si="50"/>
        <v>59.09</v>
      </c>
      <c r="O447" s="3">
        <v>63.546730000000004</v>
      </c>
      <c r="S447" s="98">
        <v>55</v>
      </c>
      <c r="T447" s="4" t="s">
        <v>50</v>
      </c>
      <c r="U447" s="120">
        <v>239.40309999999999</v>
      </c>
      <c r="V447" s="120">
        <f t="shared" ref="V447:V472" si="51">U447*$V$1/1000</f>
        <v>8.4509294299999986</v>
      </c>
      <c r="W447" s="120">
        <v>235.27735000000004</v>
      </c>
      <c r="X447" s="111">
        <v>241</v>
      </c>
      <c r="Y447" s="133" t="s">
        <v>141</v>
      </c>
      <c r="Z447" s="91">
        <v>64.8</v>
      </c>
      <c r="AA447" s="91">
        <v>54.8</v>
      </c>
      <c r="AB447" s="91">
        <v>66.3</v>
      </c>
      <c r="AC447" s="91">
        <v>66.3</v>
      </c>
      <c r="AD447" s="91">
        <v>2561.1999999999998</v>
      </c>
      <c r="AF447" s="105">
        <v>55.1</v>
      </c>
      <c r="AG447" s="138">
        <v>2094</v>
      </c>
      <c r="AH447" s="78">
        <v>56.749360000000003</v>
      </c>
      <c r="AI447" s="97">
        <v>56.749360000000003</v>
      </c>
      <c r="AJ447" s="79">
        <v>72</v>
      </c>
      <c r="AK447" s="79">
        <v>72</v>
      </c>
      <c r="AM447" s="14">
        <v>50.172369319518999</v>
      </c>
      <c r="AN447" s="14">
        <v>50.671610259547997</v>
      </c>
      <c r="AO447" s="14">
        <v>86.826711473368292</v>
      </c>
      <c r="AP447" s="14">
        <v>34.3593489098646</v>
      </c>
      <c r="AQ447" s="107">
        <v>1.4671952488984801</v>
      </c>
      <c r="AR447" s="115">
        <f t="shared" si="46"/>
        <v>122.65325563213138</v>
      </c>
      <c r="AW447" s="50">
        <v>1980</v>
      </c>
    </row>
    <row r="448" spans="1:49" ht="10.15" customHeight="1" x14ac:dyDescent="0.2">
      <c r="A448" s="24">
        <v>42327</v>
      </c>
      <c r="B448" s="54">
        <f t="shared" si="48"/>
        <v>2015</v>
      </c>
      <c r="D448" s="17">
        <v>67.2</v>
      </c>
      <c r="E448" s="32">
        <v>36.799999999999997</v>
      </c>
      <c r="F448" s="34">
        <v>4169</v>
      </c>
      <c r="G448" s="34">
        <f t="shared" si="49"/>
        <v>124.02</v>
      </c>
      <c r="H448" s="34">
        <v>134.23878999999999</v>
      </c>
      <c r="I448" s="6">
        <v>128000</v>
      </c>
      <c r="J448" s="55">
        <v>121</v>
      </c>
      <c r="K448" s="126" t="s">
        <v>118</v>
      </c>
      <c r="L448" s="96">
        <v>56.2</v>
      </c>
      <c r="M448" s="80">
        <v>2123</v>
      </c>
      <c r="N448" s="145">
        <f t="shared" si="50"/>
        <v>59.09</v>
      </c>
      <c r="O448" s="3">
        <v>59.77496</v>
      </c>
      <c r="S448" s="98">
        <v>55</v>
      </c>
      <c r="T448" s="4" t="s">
        <v>50</v>
      </c>
      <c r="U448" s="120">
        <v>242.7997</v>
      </c>
      <c r="V448" s="120">
        <f>U448*$V$1/1000</f>
        <v>8.5708294099999982</v>
      </c>
      <c r="W448" s="120">
        <v>227.51376999999999</v>
      </c>
      <c r="X448" s="135">
        <v>238</v>
      </c>
      <c r="Y448" s="137" t="s">
        <v>135</v>
      </c>
      <c r="Z448" s="91">
        <v>63.7</v>
      </c>
      <c r="AA448" s="91">
        <v>55.4</v>
      </c>
      <c r="AB448" s="91">
        <v>66.3</v>
      </c>
      <c r="AC448" s="91">
        <v>66.3</v>
      </c>
      <c r="AD448" s="91">
        <v>2516.9</v>
      </c>
      <c r="AF448" s="105">
        <v>55.1</v>
      </c>
      <c r="AG448" s="138">
        <v>2094</v>
      </c>
      <c r="AH448" s="78">
        <v>54.670449999999995</v>
      </c>
      <c r="AI448" s="97">
        <v>54.670449999999995</v>
      </c>
      <c r="AJ448" s="79">
        <v>72</v>
      </c>
      <c r="AK448" s="79">
        <v>72</v>
      </c>
      <c r="AM448" s="14">
        <v>48.119507238682999</v>
      </c>
      <c r="AN448" s="14">
        <v>49.866550769682696</v>
      </c>
      <c r="AO448" s="14">
        <v>85.419794307983395</v>
      </c>
      <c r="AP448" s="14">
        <v>35.673452395003693</v>
      </c>
      <c r="AQ448" s="107">
        <v>4.8671893464883098</v>
      </c>
      <c r="AR448" s="115">
        <f t="shared" si="46"/>
        <v>125.96043604947539</v>
      </c>
      <c r="AW448" s="50">
        <v>1980</v>
      </c>
    </row>
    <row r="449" spans="1:49" ht="10.15" customHeight="1" x14ac:dyDescent="0.2">
      <c r="A449" s="24">
        <v>42328</v>
      </c>
      <c r="B449" s="54">
        <f t="shared" si="48"/>
        <v>2015</v>
      </c>
      <c r="D449" s="17">
        <v>67.2</v>
      </c>
      <c r="E449" s="32">
        <v>36.799999999999997</v>
      </c>
      <c r="F449" s="34">
        <v>4169</v>
      </c>
      <c r="G449" s="34">
        <f t="shared" si="49"/>
        <v>124.02</v>
      </c>
      <c r="H449" s="34">
        <v>131.60548</v>
      </c>
      <c r="I449" s="6">
        <v>128000</v>
      </c>
      <c r="J449" s="105">
        <v>122</v>
      </c>
      <c r="K449" s="7" t="s">
        <v>79</v>
      </c>
      <c r="L449" s="96">
        <v>56.2</v>
      </c>
      <c r="M449" s="80">
        <v>2123</v>
      </c>
      <c r="N449" s="145">
        <f t="shared" si="50"/>
        <v>59.09</v>
      </c>
      <c r="O449" s="3">
        <v>61.25544</v>
      </c>
      <c r="S449" s="98">
        <v>55</v>
      </c>
      <c r="T449" s="4" t="s">
        <v>50</v>
      </c>
      <c r="U449" s="120">
        <v>243.7603</v>
      </c>
      <c r="V449" s="120">
        <f t="shared" si="51"/>
        <v>8.6047385899999984</v>
      </c>
      <c r="W449" s="120">
        <v>236.07038000000003</v>
      </c>
      <c r="X449" s="111">
        <v>242</v>
      </c>
      <c r="Y449" s="137" t="s">
        <v>180</v>
      </c>
      <c r="Z449" s="91">
        <v>64.3</v>
      </c>
      <c r="AA449" s="91">
        <v>54</v>
      </c>
      <c r="AB449" s="91">
        <v>68.900000000000006</v>
      </c>
      <c r="AC449" s="91">
        <v>68.900000000000006</v>
      </c>
      <c r="AD449" s="91">
        <v>2540.6999999999998</v>
      </c>
      <c r="AE449" s="92" t="s">
        <v>146</v>
      </c>
      <c r="AF449" s="105">
        <v>55.1</v>
      </c>
      <c r="AG449" s="138">
        <v>2094</v>
      </c>
      <c r="AH449" s="78">
        <v>55.739290000000004</v>
      </c>
      <c r="AI449" s="97">
        <v>55.739290000000004</v>
      </c>
      <c r="AJ449" s="79">
        <v>72</v>
      </c>
      <c r="AK449" s="79">
        <v>72</v>
      </c>
      <c r="AM449" s="14">
        <v>46.549561755453006</v>
      </c>
      <c r="AN449" s="14">
        <v>48.265741793428703</v>
      </c>
      <c r="AO449" s="14">
        <v>84.2056563426694</v>
      </c>
      <c r="AP449" s="14">
        <v>47.504598089264995</v>
      </c>
      <c r="AQ449" s="107">
        <v>1.760421731736924E-3</v>
      </c>
      <c r="AR449" s="115">
        <f t="shared" si="46"/>
        <v>131.71201485366615</v>
      </c>
      <c r="AW449" s="50">
        <v>1980</v>
      </c>
    </row>
    <row r="450" spans="1:49" ht="10.15" customHeight="1" x14ac:dyDescent="0.2">
      <c r="A450" s="24">
        <v>42329</v>
      </c>
      <c r="B450" s="54">
        <f t="shared" si="48"/>
        <v>2015</v>
      </c>
      <c r="D450" s="17">
        <v>67.2</v>
      </c>
      <c r="E450" s="32">
        <v>36.799999999999997</v>
      </c>
      <c r="F450" s="34">
        <v>4169</v>
      </c>
      <c r="G450" s="34">
        <f t="shared" si="49"/>
        <v>124.02</v>
      </c>
      <c r="H450" s="34">
        <v>137.63317999999998</v>
      </c>
      <c r="I450" s="6">
        <v>128000</v>
      </c>
      <c r="J450" s="105">
        <v>122</v>
      </c>
      <c r="K450" s="7" t="s">
        <v>79</v>
      </c>
      <c r="L450" s="96">
        <v>56.2</v>
      </c>
      <c r="M450" s="80">
        <v>2123</v>
      </c>
      <c r="N450" s="145">
        <f t="shared" si="50"/>
        <v>59.09</v>
      </c>
      <c r="O450" s="3">
        <v>59.258900000000004</v>
      </c>
      <c r="S450" s="26">
        <v>59.6</v>
      </c>
      <c r="U450" s="120">
        <v>240.1568</v>
      </c>
      <c r="V450" s="120">
        <f t="shared" si="51"/>
        <v>8.4775350399999994</v>
      </c>
      <c r="W450" s="120">
        <v>240.62955999999997</v>
      </c>
      <c r="X450" s="111">
        <v>242</v>
      </c>
      <c r="Y450" s="137" t="s">
        <v>135</v>
      </c>
      <c r="Z450" s="91">
        <v>64</v>
      </c>
      <c r="AA450" s="91">
        <v>54.4</v>
      </c>
      <c r="AB450" s="91">
        <v>68.900000000000006</v>
      </c>
      <c r="AC450" s="91">
        <v>68.900000000000006</v>
      </c>
      <c r="AD450" s="91">
        <v>2527.4</v>
      </c>
      <c r="AF450" s="105">
        <v>55.1</v>
      </c>
      <c r="AG450" s="138">
        <v>2094</v>
      </c>
      <c r="AH450" s="78">
        <v>52.444580000000002</v>
      </c>
      <c r="AI450" s="97">
        <v>52.444580000000002</v>
      </c>
      <c r="AJ450" s="79">
        <v>72</v>
      </c>
      <c r="AK450" s="79">
        <v>72</v>
      </c>
      <c r="AM450" s="14">
        <v>51.845543829298201</v>
      </c>
      <c r="AN450" s="14">
        <v>56.760389733967997</v>
      </c>
      <c r="AO450" s="14">
        <v>85.57595327949349</v>
      </c>
      <c r="AP450" s="14">
        <v>47.260100171332404</v>
      </c>
      <c r="AQ450" s="107">
        <v>1.10578558180067E-4</v>
      </c>
      <c r="AR450" s="115">
        <f t="shared" si="46"/>
        <v>132.83616402938407</v>
      </c>
      <c r="AW450" s="50">
        <v>1980</v>
      </c>
    </row>
    <row r="451" spans="1:49" ht="10.15" customHeight="1" x14ac:dyDescent="0.2">
      <c r="A451" s="24">
        <v>42330</v>
      </c>
      <c r="B451" s="54">
        <f t="shared" si="48"/>
        <v>2015</v>
      </c>
      <c r="D451" s="17">
        <v>67.2</v>
      </c>
      <c r="E451" s="32">
        <v>36.799999999999997</v>
      </c>
      <c r="F451" s="34">
        <v>4169</v>
      </c>
      <c r="G451" s="34">
        <f t="shared" si="49"/>
        <v>124.02</v>
      </c>
      <c r="H451" s="34">
        <v>135.68459000000001</v>
      </c>
      <c r="I451" s="6">
        <v>128000</v>
      </c>
      <c r="J451" s="105">
        <v>122</v>
      </c>
      <c r="K451" s="7" t="s">
        <v>79</v>
      </c>
      <c r="L451" s="96">
        <v>56.2</v>
      </c>
      <c r="M451" s="80">
        <v>2123</v>
      </c>
      <c r="N451" s="145">
        <f t="shared" si="50"/>
        <v>59.09</v>
      </c>
      <c r="O451" s="3">
        <v>61.269640000000003</v>
      </c>
      <c r="S451" s="26">
        <v>59.6</v>
      </c>
      <c r="U451" s="120">
        <v>248.44300000000001</v>
      </c>
      <c r="V451" s="120">
        <f t="shared" si="51"/>
        <v>8.7700379000000002</v>
      </c>
      <c r="W451" s="120">
        <v>240.24378999999999</v>
      </c>
      <c r="X451" s="111">
        <v>242</v>
      </c>
      <c r="Y451" s="137" t="s">
        <v>135</v>
      </c>
      <c r="Z451" s="91">
        <v>64.5</v>
      </c>
      <c r="AA451" s="91">
        <v>56.1</v>
      </c>
      <c r="AB451" s="91">
        <v>68.900000000000006</v>
      </c>
      <c r="AC451" s="91">
        <v>68.900000000000006</v>
      </c>
      <c r="AD451" s="91">
        <v>2546.1</v>
      </c>
      <c r="AF451" s="105">
        <v>55.1</v>
      </c>
      <c r="AG451" s="138">
        <v>2094</v>
      </c>
      <c r="AH451" s="78">
        <v>56.246490000000001</v>
      </c>
      <c r="AI451" s="97">
        <v>56.246490000000001</v>
      </c>
      <c r="AJ451" s="79">
        <v>72</v>
      </c>
      <c r="AK451" s="79">
        <v>72</v>
      </c>
      <c r="AM451" s="14">
        <v>53.320177902004602</v>
      </c>
      <c r="AN451" s="14">
        <v>57.899839589416501</v>
      </c>
      <c r="AO451" s="14">
        <v>81.461326595723392</v>
      </c>
      <c r="AP451" s="14">
        <v>47.378536707044795</v>
      </c>
      <c r="AQ451" s="107">
        <v>5.1560387713808602</v>
      </c>
      <c r="AR451" s="115">
        <f t="shared" si="46"/>
        <v>133.99590207414903</v>
      </c>
      <c r="AW451" s="50">
        <v>1980</v>
      </c>
    </row>
    <row r="452" spans="1:49" ht="10.15" customHeight="1" x14ac:dyDescent="0.2">
      <c r="A452" s="24">
        <v>42331</v>
      </c>
      <c r="B452" s="54">
        <f t="shared" si="48"/>
        <v>2015</v>
      </c>
      <c r="D452" s="17">
        <v>67.2</v>
      </c>
      <c r="E452" s="32">
        <v>36.799999999999997</v>
      </c>
      <c r="F452" s="34">
        <v>4169</v>
      </c>
      <c r="G452" s="34">
        <f t="shared" si="49"/>
        <v>124.02</v>
      </c>
      <c r="H452" s="34">
        <v>131.94962000000001</v>
      </c>
      <c r="I452" s="6">
        <v>128000</v>
      </c>
      <c r="J452" s="55">
        <v>122</v>
      </c>
      <c r="K452" s="7" t="s">
        <v>79</v>
      </c>
      <c r="L452" s="96">
        <v>56.2</v>
      </c>
      <c r="M452" s="80">
        <v>2123</v>
      </c>
      <c r="N452" s="145">
        <f t="shared" si="50"/>
        <v>59.09</v>
      </c>
      <c r="O452" s="3">
        <v>55.978610000000003</v>
      </c>
      <c r="S452" s="26">
        <v>59.6</v>
      </c>
      <c r="U452" s="120">
        <v>241.7723</v>
      </c>
      <c r="V452" s="120">
        <f t="shared" si="51"/>
        <v>8.534562189999999</v>
      </c>
      <c r="W452" s="120">
        <v>239.89617999999993</v>
      </c>
      <c r="X452" s="111">
        <v>240</v>
      </c>
      <c r="Y452" s="137" t="s">
        <v>136</v>
      </c>
      <c r="Z452" s="91">
        <v>64.2</v>
      </c>
      <c r="AA452" s="91">
        <v>56.7</v>
      </c>
      <c r="AB452" s="91">
        <v>68.900000000000006</v>
      </c>
      <c r="AC452" s="91">
        <v>68.900000000000006</v>
      </c>
      <c r="AD452" s="91">
        <v>2537.4</v>
      </c>
      <c r="AF452" s="105">
        <v>55.1</v>
      </c>
      <c r="AG452" s="138">
        <v>2094</v>
      </c>
      <c r="AH452" s="78">
        <v>51.515470000000001</v>
      </c>
      <c r="AI452" s="97">
        <v>51.515470000000001</v>
      </c>
      <c r="AJ452" s="79">
        <v>72</v>
      </c>
      <c r="AK452" s="79">
        <v>72</v>
      </c>
      <c r="AM452" s="14">
        <v>53.255801728625201</v>
      </c>
      <c r="AN452" s="14">
        <v>56.755500032949904</v>
      </c>
      <c r="AO452" s="14">
        <v>82.253518016049895</v>
      </c>
      <c r="AP452" s="14">
        <v>45.674010778317999</v>
      </c>
      <c r="AQ452" s="107">
        <v>0.11633582427976999</v>
      </c>
      <c r="AR452" s="115">
        <f t="shared" si="46"/>
        <v>128.04386461864766</v>
      </c>
      <c r="AW452" s="50">
        <v>1980</v>
      </c>
    </row>
    <row r="453" spans="1:49" ht="10.15" customHeight="1" x14ac:dyDescent="0.2">
      <c r="A453" s="24">
        <v>42332</v>
      </c>
      <c r="B453" s="54">
        <f t="shared" si="48"/>
        <v>2015</v>
      </c>
      <c r="D453" s="17">
        <v>67.2</v>
      </c>
      <c r="E453" s="32">
        <v>36.799999999999997</v>
      </c>
      <c r="F453" s="34">
        <v>4169</v>
      </c>
      <c r="G453" s="34">
        <f t="shared" si="49"/>
        <v>124.02</v>
      </c>
      <c r="H453" s="34">
        <v>135.31819999999999</v>
      </c>
      <c r="I453" s="6">
        <v>128000</v>
      </c>
      <c r="J453" s="105">
        <v>121</v>
      </c>
      <c r="K453" s="7" t="s">
        <v>119</v>
      </c>
      <c r="L453" s="96">
        <v>56.2</v>
      </c>
      <c r="M453" s="80">
        <v>2123</v>
      </c>
      <c r="N453" s="145">
        <f t="shared" si="50"/>
        <v>59.09</v>
      </c>
      <c r="O453" s="3">
        <v>59.305</v>
      </c>
      <c r="S453" s="26">
        <v>59.6</v>
      </c>
      <c r="U453" s="120">
        <v>229.0198</v>
      </c>
      <c r="V453" s="120">
        <f t="shared" si="51"/>
        <v>8.0843989399999998</v>
      </c>
      <c r="W453" s="120">
        <v>243.20242999999999</v>
      </c>
      <c r="X453" s="111">
        <v>243</v>
      </c>
      <c r="Y453" s="137" t="s">
        <v>137</v>
      </c>
      <c r="Z453" s="91">
        <v>63.3</v>
      </c>
      <c r="AA453" s="91">
        <v>58.5</v>
      </c>
      <c r="AB453" s="91">
        <v>68.900000000000006</v>
      </c>
      <c r="AC453" s="91">
        <v>68.900000000000006</v>
      </c>
      <c r="AD453" s="91">
        <v>2500.4</v>
      </c>
      <c r="AF453" s="105">
        <v>55.1</v>
      </c>
      <c r="AG453" s="138">
        <v>2094</v>
      </c>
      <c r="AH453" s="78">
        <v>54.362790000000004</v>
      </c>
      <c r="AI453" s="97">
        <v>54.362790000000004</v>
      </c>
      <c r="AJ453" s="79">
        <v>72</v>
      </c>
      <c r="AK453" s="79">
        <v>72</v>
      </c>
      <c r="AM453" s="14">
        <v>53.1261169755944</v>
      </c>
      <c r="AN453" s="14">
        <v>58.768184293631002</v>
      </c>
      <c r="AO453" s="14">
        <v>86.250259846577904</v>
      </c>
      <c r="AP453" s="14">
        <v>46.6098477507282</v>
      </c>
      <c r="AQ453" s="107">
        <v>1.6825717818737E-3</v>
      </c>
      <c r="AR453" s="115">
        <f t="shared" ref="AR453:AR471" si="52">AO453+AP453+AQ453</f>
        <v>132.86179016908798</v>
      </c>
      <c r="AW453" s="50">
        <v>1980</v>
      </c>
    </row>
    <row r="454" spans="1:49" ht="10.15" customHeight="1" x14ac:dyDescent="0.2">
      <c r="A454" s="24">
        <v>42333</v>
      </c>
      <c r="B454" s="54">
        <f t="shared" si="48"/>
        <v>2015</v>
      </c>
      <c r="D454" s="17">
        <v>67.2</v>
      </c>
      <c r="E454" s="32">
        <v>36.799999999999997</v>
      </c>
      <c r="F454" s="34">
        <v>4169</v>
      </c>
      <c r="G454" s="34">
        <f t="shared" si="49"/>
        <v>124.02</v>
      </c>
      <c r="H454" s="34">
        <v>139.68990000000002</v>
      </c>
      <c r="I454" s="6">
        <v>128000</v>
      </c>
      <c r="J454" s="105">
        <v>121</v>
      </c>
      <c r="K454" s="7" t="s">
        <v>120</v>
      </c>
      <c r="L454" s="96">
        <v>56.2</v>
      </c>
      <c r="M454" s="80">
        <v>2123</v>
      </c>
      <c r="N454" s="145">
        <f t="shared" si="50"/>
        <v>59.09</v>
      </c>
      <c r="O454" s="3">
        <v>57.963099999999997</v>
      </c>
      <c r="S454" s="26">
        <v>59.6</v>
      </c>
      <c r="U454" s="120">
        <v>222.24529999999999</v>
      </c>
      <c r="V454" s="120">
        <f t="shared" si="51"/>
        <v>7.845259089999999</v>
      </c>
      <c r="W454" s="120">
        <v>239.92223000000001</v>
      </c>
      <c r="X454" s="111">
        <v>242</v>
      </c>
      <c r="Y454" s="137" t="s">
        <v>138</v>
      </c>
      <c r="Z454" s="91">
        <v>63.5</v>
      </c>
      <c r="AA454" s="91">
        <v>58.5</v>
      </c>
      <c r="AB454" s="91">
        <v>68.900000000000006</v>
      </c>
      <c r="AC454" s="91">
        <v>68.900000000000006</v>
      </c>
      <c r="AD454" s="91">
        <v>2508.1</v>
      </c>
      <c r="AF454" s="105">
        <v>55.1</v>
      </c>
      <c r="AG454" s="138">
        <v>2094</v>
      </c>
      <c r="AH454" s="78">
        <v>54.388190000000002</v>
      </c>
      <c r="AI454" s="97">
        <v>54.388190000000002</v>
      </c>
      <c r="AJ454" s="79">
        <v>72</v>
      </c>
      <c r="AK454" s="79">
        <v>72</v>
      </c>
      <c r="AM454" s="14">
        <v>52.570152070042298</v>
      </c>
      <c r="AN454" s="14">
        <v>57.201057370825801</v>
      </c>
      <c r="AO454" s="14">
        <v>91.593182485016996</v>
      </c>
      <c r="AP454" s="14">
        <v>49.3576848773845</v>
      </c>
      <c r="AQ454" s="107">
        <v>6.9309128655327599E-5</v>
      </c>
      <c r="AR454" s="115">
        <f t="shared" si="52"/>
        <v>140.95093667153014</v>
      </c>
      <c r="AW454" s="50">
        <v>1980</v>
      </c>
    </row>
    <row r="455" spans="1:49" ht="10.15" customHeight="1" x14ac:dyDescent="0.2">
      <c r="A455" s="24">
        <v>42334</v>
      </c>
      <c r="B455" s="54">
        <f t="shared" si="48"/>
        <v>2015</v>
      </c>
      <c r="D455" s="17">
        <v>67.2</v>
      </c>
      <c r="E455" s="32">
        <v>36.799999999999997</v>
      </c>
      <c r="F455" s="34">
        <v>4169</v>
      </c>
      <c r="G455" s="34">
        <f t="shared" si="49"/>
        <v>124.02</v>
      </c>
      <c r="H455" s="34">
        <v>137.63705000000002</v>
      </c>
      <c r="I455" s="6">
        <v>128000</v>
      </c>
      <c r="J455" s="6">
        <v>128</v>
      </c>
      <c r="L455" s="96">
        <v>56.2</v>
      </c>
      <c r="M455" s="80">
        <v>2123</v>
      </c>
      <c r="N455" s="145">
        <f t="shared" si="50"/>
        <v>59.09</v>
      </c>
      <c r="O455" s="3">
        <v>58.702489999999997</v>
      </c>
      <c r="S455" s="26">
        <v>59.6</v>
      </c>
      <c r="U455" s="120">
        <v>226.1687</v>
      </c>
      <c r="V455" s="120">
        <f t="shared" si="51"/>
        <v>7.9837551099999988</v>
      </c>
      <c r="W455" s="120">
        <v>244.66005999999982</v>
      </c>
      <c r="X455" s="111">
        <v>242</v>
      </c>
      <c r="Y455" s="137" t="s">
        <v>138</v>
      </c>
      <c r="Z455" s="91">
        <v>62.5</v>
      </c>
      <c r="AA455" s="91">
        <v>57.2</v>
      </c>
      <c r="AB455" s="91">
        <v>68.900000000000006</v>
      </c>
      <c r="AC455" s="91">
        <v>68.900000000000006</v>
      </c>
      <c r="AD455" s="91">
        <v>2467</v>
      </c>
      <c r="AF455" s="105">
        <v>55.1</v>
      </c>
      <c r="AG455" s="138">
        <v>2094</v>
      </c>
      <c r="AH455" s="78">
        <v>53.611959999999996</v>
      </c>
      <c r="AI455" s="97">
        <v>53.611959999999996</v>
      </c>
      <c r="AJ455" s="79">
        <v>72</v>
      </c>
      <c r="AK455" s="79">
        <v>72</v>
      </c>
      <c r="AM455" s="14">
        <v>52.133464616031198</v>
      </c>
      <c r="AN455" s="14">
        <v>56.966584452454299</v>
      </c>
      <c r="AO455" s="14">
        <v>82.749574770676602</v>
      </c>
      <c r="AP455" s="14">
        <v>43.098137349772102</v>
      </c>
      <c r="AQ455" s="107">
        <v>0</v>
      </c>
      <c r="AR455" s="115">
        <f t="shared" si="52"/>
        <v>125.8477121204487</v>
      </c>
      <c r="AW455" s="50">
        <v>1980</v>
      </c>
    </row>
    <row r="456" spans="1:49" ht="10.15" customHeight="1" x14ac:dyDescent="0.2">
      <c r="A456" s="24">
        <v>42335</v>
      </c>
      <c r="B456" s="54">
        <f t="shared" si="48"/>
        <v>2015</v>
      </c>
      <c r="D456" s="17">
        <v>67.2</v>
      </c>
      <c r="E456" s="32">
        <v>36.799999999999997</v>
      </c>
      <c r="F456" s="34">
        <v>4169</v>
      </c>
      <c r="G456" s="34">
        <f t="shared" si="49"/>
        <v>124.02</v>
      </c>
      <c r="H456" s="34">
        <v>137.67734999999999</v>
      </c>
      <c r="I456" s="6">
        <v>128000</v>
      </c>
      <c r="J456" s="6">
        <v>128</v>
      </c>
      <c r="L456" s="96">
        <v>56.2</v>
      </c>
      <c r="M456" s="80">
        <v>2123</v>
      </c>
      <c r="N456" s="145">
        <f t="shared" si="50"/>
        <v>59.09</v>
      </c>
      <c r="O456" s="3">
        <v>56.84037</v>
      </c>
      <c r="S456" s="26">
        <v>59.6</v>
      </c>
      <c r="U456" s="120">
        <v>228.18620000000001</v>
      </c>
      <c r="V456" s="120">
        <f t="shared" si="51"/>
        <v>8.0549728599999995</v>
      </c>
      <c r="W456" s="120">
        <v>240.78110000000001</v>
      </c>
      <c r="X456" s="111">
        <v>247</v>
      </c>
      <c r="Y456" s="137" t="s">
        <v>139</v>
      </c>
      <c r="Z456" s="91">
        <v>62.1</v>
      </c>
      <c r="AA456" s="91">
        <v>58</v>
      </c>
      <c r="AB456" s="91">
        <v>68.900000000000006</v>
      </c>
      <c r="AC456" s="91">
        <v>68.900000000000006</v>
      </c>
      <c r="AD456" s="91">
        <v>2453.4</v>
      </c>
      <c r="AF456" s="105">
        <v>55.1</v>
      </c>
      <c r="AG456" s="138">
        <v>2094</v>
      </c>
      <c r="AH456" s="78">
        <v>50.688940000000002</v>
      </c>
      <c r="AI456" s="97">
        <v>50.688940000000002</v>
      </c>
      <c r="AJ456" s="79">
        <v>72</v>
      </c>
      <c r="AK456" s="79">
        <v>72</v>
      </c>
      <c r="AM456" s="14">
        <v>49.661801694783897</v>
      </c>
      <c r="AN456" s="14">
        <v>55.073937795247701</v>
      </c>
      <c r="AO456" s="14">
        <v>93.012096654662301</v>
      </c>
      <c r="AP456" s="14">
        <v>35.057498202937296</v>
      </c>
      <c r="AQ456" s="107">
        <v>1.376620046297709E-3</v>
      </c>
      <c r="AR456" s="115">
        <f t="shared" si="52"/>
        <v>128.07097147764591</v>
      </c>
      <c r="AW456" s="50">
        <v>1980</v>
      </c>
    </row>
    <row r="457" spans="1:49" ht="10.15" customHeight="1" x14ac:dyDescent="0.2">
      <c r="A457" s="24">
        <v>42336</v>
      </c>
      <c r="B457" s="54">
        <f t="shared" si="48"/>
        <v>2015</v>
      </c>
      <c r="C457" s="56">
        <v>42339</v>
      </c>
      <c r="D457" s="17">
        <v>67.2</v>
      </c>
      <c r="E457" s="32">
        <v>36.799999999999997</v>
      </c>
      <c r="F457" s="34">
        <v>4169</v>
      </c>
      <c r="G457" s="34">
        <f t="shared" si="49"/>
        <v>124.02</v>
      </c>
      <c r="H457" s="34">
        <v>138.53200000000001</v>
      </c>
      <c r="I457" s="6">
        <v>128000</v>
      </c>
      <c r="J457" s="6">
        <v>128</v>
      </c>
      <c r="L457" s="96">
        <v>56.2</v>
      </c>
      <c r="M457" s="80">
        <v>2123</v>
      </c>
      <c r="N457" s="145">
        <f t="shared" si="50"/>
        <v>59.09</v>
      </c>
      <c r="O457" s="3">
        <v>56.893459999999997</v>
      </c>
      <c r="S457" s="26">
        <v>59.6</v>
      </c>
      <c r="U457" s="120">
        <v>232.9648</v>
      </c>
      <c r="V457" s="120">
        <f t="shared" si="51"/>
        <v>8.2236574399999984</v>
      </c>
      <c r="W457" s="120">
        <v>237.04778000000005</v>
      </c>
      <c r="X457" s="111">
        <v>247</v>
      </c>
      <c r="Y457" s="137" t="s">
        <v>139</v>
      </c>
      <c r="Z457" s="91">
        <v>62.8</v>
      </c>
      <c r="AA457" s="91">
        <v>58.9</v>
      </c>
      <c r="AB457" s="91">
        <v>69.599999999999994</v>
      </c>
      <c r="AC457" s="91">
        <v>69.599999999999994</v>
      </c>
      <c r="AD457" s="91">
        <v>2480.1</v>
      </c>
      <c r="AE457" s="92" t="s">
        <v>147</v>
      </c>
      <c r="AF457" s="105">
        <v>55.1</v>
      </c>
      <c r="AG457" s="138">
        <v>2094</v>
      </c>
      <c r="AH457" s="78">
        <v>52.432259999999999</v>
      </c>
      <c r="AI457" s="97">
        <v>52.432259999999999</v>
      </c>
      <c r="AJ457" s="79">
        <v>72</v>
      </c>
      <c r="AK457" s="79">
        <v>72</v>
      </c>
      <c r="AM457" s="14">
        <v>52.143815105815001</v>
      </c>
      <c r="AN457" s="14">
        <v>57.675202811895304</v>
      </c>
      <c r="AO457" s="14">
        <v>88.8008000724396</v>
      </c>
      <c r="AP457" s="14">
        <v>38.819358193738296</v>
      </c>
      <c r="AQ457" s="107">
        <v>2.180552253316716E-4</v>
      </c>
      <c r="AR457" s="115">
        <f t="shared" si="52"/>
        <v>127.62037632140323</v>
      </c>
      <c r="AW457" s="50">
        <v>1980</v>
      </c>
    </row>
    <row r="458" spans="1:49" ht="10.15" customHeight="1" x14ac:dyDescent="0.2">
      <c r="A458" s="24">
        <v>42337</v>
      </c>
      <c r="B458" s="54">
        <f t="shared" si="48"/>
        <v>2015</v>
      </c>
      <c r="D458" s="17">
        <v>67.2</v>
      </c>
      <c r="E458" s="32">
        <v>36.799999999999997</v>
      </c>
      <c r="F458" s="34">
        <v>4169</v>
      </c>
      <c r="G458" s="34">
        <f t="shared" si="49"/>
        <v>124.02</v>
      </c>
      <c r="H458" s="34">
        <v>137.40727000000001</v>
      </c>
      <c r="I458" s="6">
        <v>128000</v>
      </c>
      <c r="J458" s="6">
        <v>128</v>
      </c>
      <c r="L458" s="96">
        <v>56.2</v>
      </c>
      <c r="M458" s="80">
        <v>2123</v>
      </c>
      <c r="N458" s="145">
        <f t="shared" si="50"/>
        <v>59.09</v>
      </c>
      <c r="O458" s="3">
        <v>58.785530000000001</v>
      </c>
      <c r="S458" s="26">
        <v>59.6</v>
      </c>
      <c r="U458" s="120">
        <v>231.6901</v>
      </c>
      <c r="V458" s="120">
        <f t="shared" si="51"/>
        <v>8.1786605299999984</v>
      </c>
      <c r="W458" s="120">
        <v>237.2042000000001</v>
      </c>
      <c r="X458" s="111">
        <v>247</v>
      </c>
      <c r="Y458" s="137" t="s">
        <v>139</v>
      </c>
      <c r="Z458" s="91">
        <v>63.8</v>
      </c>
      <c r="AA458" s="91">
        <v>59.2</v>
      </c>
      <c r="AB458" s="91">
        <v>69.599999999999994</v>
      </c>
      <c r="AC458" s="91">
        <v>69.599999999999994</v>
      </c>
      <c r="AD458" s="91">
        <v>2520.6</v>
      </c>
      <c r="AF458" s="105">
        <v>55.1</v>
      </c>
      <c r="AG458" s="138">
        <v>2094</v>
      </c>
      <c r="AH458" s="78">
        <v>52.545300000000005</v>
      </c>
      <c r="AI458" s="97">
        <v>52.545300000000005</v>
      </c>
      <c r="AJ458" s="79">
        <v>72</v>
      </c>
      <c r="AK458" s="79">
        <v>72</v>
      </c>
      <c r="AM458" s="14">
        <v>52.304637310940905</v>
      </c>
      <c r="AN458" s="14">
        <v>57.573122561287896</v>
      </c>
      <c r="AO458" s="14">
        <v>89.01103000765049</v>
      </c>
      <c r="AP458" s="14">
        <v>39.697275469721198</v>
      </c>
      <c r="AQ458" s="107">
        <v>2.79085244917518E-3</v>
      </c>
      <c r="AR458" s="115">
        <f t="shared" si="52"/>
        <v>128.71109632982086</v>
      </c>
      <c r="AW458" s="50">
        <v>1980</v>
      </c>
    </row>
    <row r="459" spans="1:49" ht="10.15" customHeight="1" x14ac:dyDescent="0.2">
      <c r="A459" s="24">
        <v>42338</v>
      </c>
      <c r="B459" s="54">
        <f t="shared" si="48"/>
        <v>2015</v>
      </c>
      <c r="D459" s="17">
        <v>67.2</v>
      </c>
      <c r="E459" s="32">
        <v>36.799999999999997</v>
      </c>
      <c r="F459" s="34">
        <v>4169</v>
      </c>
      <c r="G459" s="34">
        <f t="shared" si="49"/>
        <v>124.02</v>
      </c>
      <c r="H459" s="34">
        <v>135.6181</v>
      </c>
      <c r="I459" s="6">
        <v>128000</v>
      </c>
      <c r="J459" s="6">
        <v>128</v>
      </c>
      <c r="L459" s="96">
        <v>56.2</v>
      </c>
      <c r="M459" s="80">
        <v>2123</v>
      </c>
      <c r="N459" s="145">
        <f t="shared" si="50"/>
        <v>59.09</v>
      </c>
      <c r="O459" s="3">
        <v>59.510690000000004</v>
      </c>
      <c r="S459" s="26">
        <v>59.6</v>
      </c>
      <c r="U459" s="120">
        <v>227.51150000000001</v>
      </c>
      <c r="V459" s="120">
        <f t="shared" si="51"/>
        <v>8.0311559499999987</v>
      </c>
      <c r="W459" s="120">
        <v>241.32389999999998</v>
      </c>
      <c r="X459" s="111">
        <v>247</v>
      </c>
      <c r="Y459" s="137" t="s">
        <v>139</v>
      </c>
      <c r="Z459" s="91">
        <v>64</v>
      </c>
      <c r="AA459" s="91">
        <v>59.1</v>
      </c>
      <c r="AB459" s="91">
        <v>69.599999999999994</v>
      </c>
      <c r="AC459" s="91">
        <v>69.599999999999994</v>
      </c>
      <c r="AD459" s="91">
        <v>2529.5</v>
      </c>
      <c r="AF459" s="105">
        <v>55.1</v>
      </c>
      <c r="AG459" s="138">
        <v>2094</v>
      </c>
      <c r="AH459" s="78">
        <v>52.69923</v>
      </c>
      <c r="AI459" s="97">
        <v>52.69923</v>
      </c>
      <c r="AJ459" s="79">
        <v>67</v>
      </c>
      <c r="AK459" s="79">
        <v>67</v>
      </c>
      <c r="AM459" s="14">
        <v>50.8199685645627</v>
      </c>
      <c r="AN459" s="14">
        <v>55.086303168249394</v>
      </c>
      <c r="AO459" s="14">
        <v>86.735261119669588</v>
      </c>
      <c r="AP459" s="14">
        <v>39.681483419360497</v>
      </c>
      <c r="AQ459" s="107">
        <v>1.09790150324503E-4</v>
      </c>
      <c r="AR459" s="115">
        <f t="shared" si="52"/>
        <v>126.4168543291804</v>
      </c>
      <c r="AW459" s="50">
        <v>1980</v>
      </c>
    </row>
    <row r="460" spans="1:49" ht="10.15" customHeight="1" x14ac:dyDescent="0.2">
      <c r="A460" s="24">
        <v>42339</v>
      </c>
      <c r="B460" s="54">
        <f t="shared" si="48"/>
        <v>2015</v>
      </c>
      <c r="D460" s="17">
        <v>64.8</v>
      </c>
      <c r="E460" s="32">
        <v>35.700000000000003</v>
      </c>
      <c r="F460" s="34">
        <v>4085</v>
      </c>
      <c r="G460" s="34">
        <f t="shared" si="49"/>
        <v>124.02</v>
      </c>
      <c r="H460" s="34">
        <v>138.44153</v>
      </c>
      <c r="I460" s="6">
        <v>127000</v>
      </c>
      <c r="J460" s="6">
        <v>127</v>
      </c>
      <c r="L460" s="96">
        <v>58.9</v>
      </c>
      <c r="M460" s="80">
        <v>2226</v>
      </c>
      <c r="N460" s="145">
        <f t="shared" si="50"/>
        <v>59.09</v>
      </c>
      <c r="O460" s="3">
        <v>60.804279999999999</v>
      </c>
      <c r="S460" s="26">
        <v>59</v>
      </c>
      <c r="U460" s="120">
        <v>234.99010000000001</v>
      </c>
      <c r="V460" s="120">
        <f t="shared" si="51"/>
        <v>8.295150529999999</v>
      </c>
      <c r="W460" s="120">
        <v>237.72118</v>
      </c>
      <c r="X460" s="120">
        <v>250</v>
      </c>
      <c r="Y460" s="136" t="s">
        <v>181</v>
      </c>
      <c r="Z460" s="91">
        <v>64.099999999999994</v>
      </c>
      <c r="AA460" s="91">
        <v>58.8</v>
      </c>
      <c r="AB460" s="91">
        <v>69</v>
      </c>
      <c r="AC460" s="91">
        <v>69</v>
      </c>
      <c r="AD460" s="91">
        <v>2530.8000000000002</v>
      </c>
      <c r="AF460" s="55">
        <v>57.4</v>
      </c>
      <c r="AG460" s="138">
        <v>2059</v>
      </c>
      <c r="AH460" s="78">
        <v>53.45476</v>
      </c>
      <c r="AI460" s="97">
        <v>53.45476</v>
      </c>
      <c r="AJ460" s="79">
        <v>67</v>
      </c>
      <c r="AK460" s="79">
        <v>67</v>
      </c>
      <c r="AM460" s="14">
        <v>49.031493583908606</v>
      </c>
      <c r="AN460" s="14">
        <v>53.341591161480103</v>
      </c>
      <c r="AO460" s="14">
        <v>82.634947987321198</v>
      </c>
      <c r="AP460" s="14">
        <v>41.410985502237196</v>
      </c>
      <c r="AQ460" s="107">
        <v>3.4856743282741901E-5</v>
      </c>
      <c r="AR460" s="115">
        <f t="shared" si="52"/>
        <v>124.04596834630168</v>
      </c>
      <c r="AW460" s="50">
        <v>1980</v>
      </c>
    </row>
    <row r="461" spans="1:49" ht="10.15" customHeight="1" x14ac:dyDescent="0.2">
      <c r="A461" s="24">
        <v>42340</v>
      </c>
      <c r="B461" s="54">
        <f t="shared" si="48"/>
        <v>2015</v>
      </c>
      <c r="D461" s="17">
        <v>64.8</v>
      </c>
      <c r="E461" s="32">
        <v>35.700000000000003</v>
      </c>
      <c r="F461" s="34">
        <v>4085</v>
      </c>
      <c r="G461" s="34">
        <f t="shared" si="49"/>
        <v>124.02</v>
      </c>
      <c r="H461" s="34">
        <v>140.32206000000002</v>
      </c>
      <c r="I461" s="6">
        <v>127000</v>
      </c>
      <c r="J461" s="6">
        <v>127</v>
      </c>
      <c r="L461" s="96">
        <v>58.9</v>
      </c>
      <c r="M461" s="80">
        <v>2226</v>
      </c>
      <c r="N461" s="145">
        <f t="shared" si="50"/>
        <v>59.09</v>
      </c>
      <c r="O461" s="3">
        <v>56.876359999999998</v>
      </c>
      <c r="S461" s="26">
        <v>59</v>
      </c>
      <c r="U461" s="120">
        <v>233.94130000000001</v>
      </c>
      <c r="V461" s="120">
        <f t="shared" si="51"/>
        <v>8.258127889999999</v>
      </c>
      <c r="W461" s="120">
        <v>236.94525999999999</v>
      </c>
      <c r="X461" s="120">
        <v>250</v>
      </c>
      <c r="Y461" s="136"/>
      <c r="Z461" s="91">
        <v>63.7</v>
      </c>
      <c r="AA461" s="91">
        <v>59.4</v>
      </c>
      <c r="AB461" s="91">
        <v>69</v>
      </c>
      <c r="AC461" s="91">
        <v>69</v>
      </c>
      <c r="AD461" s="91">
        <v>2518.1</v>
      </c>
      <c r="AF461" s="105">
        <v>57.4</v>
      </c>
      <c r="AG461" s="138">
        <v>2059</v>
      </c>
      <c r="AH461" s="78">
        <v>51.143010000000004</v>
      </c>
      <c r="AI461" s="97">
        <v>51.143010000000004</v>
      </c>
      <c r="AJ461" s="79">
        <v>67</v>
      </c>
      <c r="AK461" s="79">
        <v>67</v>
      </c>
      <c r="AM461" s="14">
        <v>49.8661000558116</v>
      </c>
      <c r="AN461" s="14">
        <v>54.0342458679063</v>
      </c>
      <c r="AO461" s="14">
        <v>83.040418105281105</v>
      </c>
      <c r="AP461" s="14">
        <v>49.439395894806196</v>
      </c>
      <c r="AQ461" s="107">
        <v>4.7475591769924802E-4</v>
      </c>
      <c r="AR461" s="115">
        <f t="shared" si="52"/>
        <v>132.480288756005</v>
      </c>
      <c r="AW461" s="50">
        <v>1980</v>
      </c>
    </row>
    <row r="462" spans="1:49" ht="10.15" customHeight="1" x14ac:dyDescent="0.2">
      <c r="A462" s="24">
        <v>42341</v>
      </c>
      <c r="B462" s="54">
        <f t="shared" si="48"/>
        <v>2015</v>
      </c>
      <c r="D462" s="17">
        <v>64.8</v>
      </c>
      <c r="E462" s="32">
        <v>35.700000000000003</v>
      </c>
      <c r="F462" s="34">
        <v>4085</v>
      </c>
      <c r="G462" s="34">
        <f t="shared" si="49"/>
        <v>124.02</v>
      </c>
      <c r="H462" s="34">
        <v>141.37664000000001</v>
      </c>
      <c r="I462" s="6">
        <v>127000</v>
      </c>
      <c r="J462" s="6">
        <v>127</v>
      </c>
      <c r="L462" s="96">
        <v>58.9</v>
      </c>
      <c r="M462" s="80">
        <v>2226</v>
      </c>
      <c r="N462" s="145">
        <f t="shared" si="50"/>
        <v>59.09</v>
      </c>
      <c r="O462" s="3">
        <v>61.369480000000003</v>
      </c>
      <c r="S462" s="26">
        <v>59</v>
      </c>
      <c r="U462" s="120">
        <v>236.44380000000001</v>
      </c>
      <c r="V462" s="120">
        <f t="shared" si="51"/>
        <v>8.3464661400000004</v>
      </c>
      <c r="W462" s="120">
        <v>240.30325000000005</v>
      </c>
      <c r="X462" s="120">
        <v>250</v>
      </c>
      <c r="Z462" s="91">
        <v>65.900000000000006</v>
      </c>
      <c r="AA462" s="91">
        <v>56.8</v>
      </c>
      <c r="AB462" s="91">
        <v>69</v>
      </c>
      <c r="AC462" s="91">
        <v>69</v>
      </c>
      <c r="AD462" s="91">
        <v>2602.8000000000002</v>
      </c>
      <c r="AF462" s="105">
        <v>57.4</v>
      </c>
      <c r="AG462" s="138">
        <v>2059</v>
      </c>
      <c r="AH462" s="78">
        <v>55.085320000000003</v>
      </c>
      <c r="AI462" s="97">
        <v>55.085320000000003</v>
      </c>
      <c r="AJ462" s="79">
        <v>67</v>
      </c>
      <c r="AK462" s="79">
        <v>67</v>
      </c>
      <c r="AM462" s="14">
        <v>52.672617215794801</v>
      </c>
      <c r="AN462" s="14">
        <v>56.430357761177703</v>
      </c>
      <c r="AO462" s="14">
        <v>80.405435392101111</v>
      </c>
      <c r="AP462" s="14">
        <v>48.681204676861697</v>
      </c>
      <c r="AQ462" s="107">
        <v>0</v>
      </c>
      <c r="AR462" s="115">
        <f t="shared" si="52"/>
        <v>129.08664006896282</v>
      </c>
      <c r="AW462" s="50">
        <v>1980</v>
      </c>
    </row>
    <row r="463" spans="1:49" ht="10.15" customHeight="1" x14ac:dyDescent="0.2">
      <c r="A463" s="24">
        <v>42342</v>
      </c>
      <c r="B463" s="54">
        <f t="shared" si="48"/>
        <v>2015</v>
      </c>
      <c r="D463" s="17">
        <v>64.8</v>
      </c>
      <c r="E463" s="32">
        <v>35.700000000000003</v>
      </c>
      <c r="F463" s="34">
        <v>4085</v>
      </c>
      <c r="G463" s="34">
        <f t="shared" si="49"/>
        <v>124.02</v>
      </c>
      <c r="H463" s="34">
        <v>138.33555000000001</v>
      </c>
      <c r="I463" s="6">
        <v>127000</v>
      </c>
      <c r="J463" s="6">
        <v>127</v>
      </c>
      <c r="L463" s="96">
        <v>58.9</v>
      </c>
      <c r="M463" s="80">
        <v>2226</v>
      </c>
      <c r="N463" s="145">
        <f t="shared" si="50"/>
        <v>59.09</v>
      </c>
      <c r="O463" s="3">
        <v>61.126220000000004</v>
      </c>
      <c r="S463" s="26">
        <v>59</v>
      </c>
      <c r="U463" s="120">
        <v>238.38159999999999</v>
      </c>
      <c r="V463" s="120">
        <f t="shared" si="51"/>
        <v>8.4148704799999994</v>
      </c>
      <c r="W463" s="120">
        <v>241.47878000000003</v>
      </c>
      <c r="X463" s="120">
        <v>250</v>
      </c>
      <c r="Y463" s="112"/>
      <c r="Z463" s="91">
        <v>66</v>
      </c>
      <c r="AA463" s="91">
        <v>56.3</v>
      </c>
      <c r="AB463" s="91">
        <v>69</v>
      </c>
      <c r="AC463" s="91">
        <v>69</v>
      </c>
      <c r="AD463" s="91">
        <v>2607.4</v>
      </c>
      <c r="AF463" s="105">
        <v>57.4</v>
      </c>
      <c r="AG463" s="138">
        <v>2059</v>
      </c>
      <c r="AH463" s="78">
        <v>54.641080000000002</v>
      </c>
      <c r="AI463" s="97">
        <v>54.641080000000002</v>
      </c>
      <c r="AJ463" s="79">
        <v>67</v>
      </c>
      <c r="AK463" s="79">
        <v>67</v>
      </c>
      <c r="AM463" s="14">
        <v>52.572670690829803</v>
      </c>
      <c r="AN463" s="14">
        <v>57.713340198732702</v>
      </c>
      <c r="AO463" s="14">
        <v>80.808624584605198</v>
      </c>
      <c r="AP463" s="14">
        <v>45.358951578525101</v>
      </c>
      <c r="AQ463" s="107">
        <v>5.3400581243645515</v>
      </c>
      <c r="AR463" s="115">
        <f t="shared" si="52"/>
        <v>131.50763428749485</v>
      </c>
      <c r="AW463" s="50">
        <v>1980</v>
      </c>
    </row>
    <row r="464" spans="1:49" ht="10.15" customHeight="1" x14ac:dyDescent="0.2">
      <c r="A464" s="24">
        <v>42343</v>
      </c>
      <c r="B464" s="54">
        <f t="shared" si="48"/>
        <v>2015</v>
      </c>
      <c r="D464" s="17">
        <v>64.8</v>
      </c>
      <c r="E464" s="32">
        <v>35.700000000000003</v>
      </c>
      <c r="F464" s="34">
        <v>4085</v>
      </c>
      <c r="G464" s="34">
        <f t="shared" si="49"/>
        <v>124.02</v>
      </c>
      <c r="H464" s="34">
        <v>131.29404</v>
      </c>
      <c r="I464" s="6">
        <v>127000</v>
      </c>
      <c r="J464" s="6">
        <v>127</v>
      </c>
      <c r="L464" s="96">
        <v>58.9</v>
      </c>
      <c r="M464" s="80">
        <v>2226</v>
      </c>
      <c r="N464" s="145">
        <f t="shared" si="50"/>
        <v>59.09</v>
      </c>
      <c r="O464" s="3">
        <v>58.404440000000001</v>
      </c>
      <c r="S464" s="26">
        <v>59</v>
      </c>
      <c r="U464" s="120">
        <v>244.81620000000001</v>
      </c>
      <c r="V464" s="120">
        <f t="shared" si="51"/>
        <v>8.6420118600000002</v>
      </c>
      <c r="W464" s="120">
        <v>239.65733000000009</v>
      </c>
      <c r="X464" s="120">
        <v>250</v>
      </c>
      <c r="Y464" s="112"/>
      <c r="Z464" s="91">
        <v>67</v>
      </c>
      <c r="AA464" s="91">
        <v>56.6</v>
      </c>
      <c r="AB464" s="91">
        <v>69</v>
      </c>
      <c r="AC464" s="91">
        <v>69</v>
      </c>
      <c r="AD464" s="91">
        <v>2648.4</v>
      </c>
      <c r="AF464" s="105">
        <v>57.4</v>
      </c>
      <c r="AG464" s="138">
        <v>2059</v>
      </c>
      <c r="AH464" s="78">
        <v>52.645960000000002</v>
      </c>
      <c r="AI464" s="97">
        <v>52.645960000000002</v>
      </c>
      <c r="AJ464" s="79">
        <v>67</v>
      </c>
      <c r="AK464" s="79">
        <v>67</v>
      </c>
      <c r="AM464" s="14">
        <v>53.443434148954402</v>
      </c>
      <c r="AN464" s="14">
        <v>56.993358312559103</v>
      </c>
      <c r="AO464" s="14">
        <v>80.50043154907371</v>
      </c>
      <c r="AP464" s="14">
        <v>44.473726121938405</v>
      </c>
      <c r="AQ464" s="107">
        <v>4.3573469266513705</v>
      </c>
      <c r="AR464" s="115">
        <f t="shared" si="52"/>
        <v>129.33150459766347</v>
      </c>
      <c r="AW464" s="50">
        <v>1980</v>
      </c>
    </row>
    <row r="465" spans="1:49" ht="10.15" customHeight="1" x14ac:dyDescent="0.2">
      <c r="A465" s="24">
        <v>42344</v>
      </c>
      <c r="B465" s="54">
        <f t="shared" si="48"/>
        <v>2015</v>
      </c>
      <c r="D465" s="17">
        <v>64.8</v>
      </c>
      <c r="E465" s="32">
        <v>35.700000000000003</v>
      </c>
      <c r="F465" s="34">
        <v>4085</v>
      </c>
      <c r="G465" s="34">
        <f t="shared" si="49"/>
        <v>124.02</v>
      </c>
      <c r="H465" s="34">
        <v>133.89912000000001</v>
      </c>
      <c r="I465" s="6">
        <v>127000</v>
      </c>
      <c r="J465" s="6">
        <v>127</v>
      </c>
      <c r="L465" s="96">
        <v>58.9</v>
      </c>
      <c r="M465" s="80">
        <v>2226</v>
      </c>
      <c r="N465" s="145">
        <f t="shared" si="50"/>
        <v>59.09</v>
      </c>
      <c r="O465" s="3">
        <v>59.367800000000003</v>
      </c>
      <c r="S465" s="98">
        <v>60</v>
      </c>
      <c r="T465" s="83" t="s">
        <v>85</v>
      </c>
      <c r="U465" s="120">
        <v>245.2689</v>
      </c>
      <c r="V465" s="120">
        <f t="shared" si="51"/>
        <v>8.65799217</v>
      </c>
      <c r="W465" s="120">
        <v>246.20208000000008</v>
      </c>
      <c r="X465" s="111">
        <v>250</v>
      </c>
      <c r="Y465" s="136" t="s">
        <v>134</v>
      </c>
      <c r="Z465" s="91">
        <v>65.599999999999994</v>
      </c>
      <c r="AA465" s="91">
        <v>57.1</v>
      </c>
      <c r="AB465" s="94">
        <v>66.739999999999995</v>
      </c>
      <c r="AC465" s="94">
        <v>66.739999999999995</v>
      </c>
      <c r="AD465" s="91">
        <v>2590.1</v>
      </c>
      <c r="AE465" s="110" t="s">
        <v>149</v>
      </c>
      <c r="AF465" s="105">
        <v>57.4</v>
      </c>
      <c r="AG465" s="138">
        <v>2059</v>
      </c>
      <c r="AH465" s="78">
        <v>52.523309999999995</v>
      </c>
      <c r="AI465" s="97">
        <v>52.523309999999995</v>
      </c>
      <c r="AJ465" s="79">
        <v>67</v>
      </c>
      <c r="AK465" s="79">
        <v>67</v>
      </c>
      <c r="AM465" s="14">
        <v>54.149209316967998</v>
      </c>
      <c r="AN465" s="14">
        <v>57.045081594991899</v>
      </c>
      <c r="AO465" s="14">
        <v>85.010946523409601</v>
      </c>
      <c r="AP465" s="14">
        <v>46.940457766070303</v>
      </c>
      <c r="AQ465" s="107">
        <v>0</v>
      </c>
      <c r="AR465" s="115">
        <f t="shared" si="52"/>
        <v>131.95140428947991</v>
      </c>
      <c r="AW465" s="50">
        <v>1980</v>
      </c>
    </row>
    <row r="466" spans="1:49" ht="10.15" customHeight="1" x14ac:dyDescent="0.2">
      <c r="A466" s="24">
        <v>42345</v>
      </c>
      <c r="B466" s="54">
        <f t="shared" si="48"/>
        <v>2015</v>
      </c>
      <c r="D466" s="17">
        <v>64.8</v>
      </c>
      <c r="E466" s="32">
        <v>35.700000000000003</v>
      </c>
      <c r="F466" s="34">
        <v>4085</v>
      </c>
      <c r="G466" s="34">
        <f t="shared" si="49"/>
        <v>124.02</v>
      </c>
      <c r="H466" s="34">
        <v>136.18952999999999</v>
      </c>
      <c r="I466" s="6">
        <v>127000</v>
      </c>
      <c r="J466" s="6">
        <v>127</v>
      </c>
      <c r="L466" s="96">
        <v>58.9</v>
      </c>
      <c r="M466" s="80">
        <v>2226</v>
      </c>
      <c r="N466" s="145">
        <f t="shared" si="50"/>
        <v>59.09</v>
      </c>
      <c r="O466" s="3">
        <v>57.128430000000002</v>
      </c>
      <c r="S466" s="98">
        <v>60</v>
      </c>
      <c r="T466" s="83" t="s">
        <v>85</v>
      </c>
      <c r="U466" s="120">
        <v>244.0669</v>
      </c>
      <c r="V466" s="120">
        <f t="shared" si="51"/>
        <v>8.6155615700000006</v>
      </c>
      <c r="W466" s="120">
        <v>243.15113000000011</v>
      </c>
      <c r="X466" s="111">
        <v>250</v>
      </c>
      <c r="Y466" s="136" t="s">
        <v>134</v>
      </c>
      <c r="Z466" s="91">
        <v>65.3</v>
      </c>
      <c r="AA466" s="91">
        <v>56.3</v>
      </c>
      <c r="AB466" s="94">
        <v>66.739999999999995</v>
      </c>
      <c r="AC466" s="94">
        <v>66.739999999999995</v>
      </c>
      <c r="AD466" s="91">
        <v>2580.1999999999998</v>
      </c>
      <c r="AE466" s="110" t="s">
        <v>149</v>
      </c>
      <c r="AF466" s="105">
        <v>57.4</v>
      </c>
      <c r="AG466" s="138">
        <v>2059</v>
      </c>
      <c r="AH466" s="78">
        <v>51.74785</v>
      </c>
      <c r="AI466" s="97">
        <v>51.74785</v>
      </c>
      <c r="AJ466" s="79">
        <v>67</v>
      </c>
      <c r="AK466" s="79">
        <v>67</v>
      </c>
      <c r="AM466" s="14">
        <v>53.732774065534805</v>
      </c>
      <c r="AN466" s="14">
        <v>57.388412042716503</v>
      </c>
      <c r="AO466" s="14">
        <v>84.182157342713893</v>
      </c>
      <c r="AP466" s="14">
        <v>45.005215426610796</v>
      </c>
      <c r="AQ466" s="107">
        <v>0</v>
      </c>
      <c r="AR466" s="115">
        <f t="shared" si="52"/>
        <v>129.1873727693247</v>
      </c>
      <c r="AW466" s="50">
        <v>1980</v>
      </c>
    </row>
    <row r="467" spans="1:49" ht="10.15" customHeight="1" x14ac:dyDescent="0.2">
      <c r="A467" s="24">
        <v>42346</v>
      </c>
      <c r="B467" s="54">
        <f t="shared" si="48"/>
        <v>2015</v>
      </c>
      <c r="D467" s="17">
        <v>64.8</v>
      </c>
      <c r="E467" s="32">
        <v>35.700000000000003</v>
      </c>
      <c r="F467" s="34">
        <v>4085</v>
      </c>
      <c r="G467" s="34">
        <f t="shared" si="49"/>
        <v>124.02</v>
      </c>
      <c r="H467" s="34">
        <v>134.29606000000001</v>
      </c>
      <c r="I467" s="6">
        <v>127000</v>
      </c>
      <c r="J467" s="6">
        <v>127</v>
      </c>
      <c r="L467" s="96">
        <v>58.9</v>
      </c>
      <c r="M467" s="80">
        <v>2226</v>
      </c>
      <c r="N467" s="145">
        <f t="shared" si="50"/>
        <v>59.09</v>
      </c>
      <c r="O467" s="3">
        <v>58.063459999999999</v>
      </c>
      <c r="S467" s="98">
        <v>60</v>
      </c>
      <c r="T467" s="83" t="s">
        <v>85</v>
      </c>
      <c r="U467" s="120">
        <v>245.97839999999999</v>
      </c>
      <c r="V467" s="120">
        <f t="shared" si="51"/>
        <v>8.6830375199999992</v>
      </c>
      <c r="W467" s="120">
        <v>239.72700000000009</v>
      </c>
      <c r="X467" s="111">
        <v>250</v>
      </c>
      <c r="Y467" s="136" t="s">
        <v>134</v>
      </c>
      <c r="AA467" s="91">
        <v>56.1</v>
      </c>
      <c r="AB467" s="94">
        <v>66.739999999999995</v>
      </c>
      <c r="AC467" s="94">
        <v>66.739999999999995</v>
      </c>
      <c r="AE467" s="110" t="s">
        <v>149</v>
      </c>
      <c r="AF467" s="105">
        <v>57.4</v>
      </c>
      <c r="AG467" s="138">
        <v>2059</v>
      </c>
      <c r="AH467" s="78">
        <v>52.91178</v>
      </c>
      <c r="AI467" s="97">
        <v>52.91178</v>
      </c>
      <c r="AJ467" s="79">
        <v>67</v>
      </c>
      <c r="AK467" s="79">
        <v>67</v>
      </c>
      <c r="AM467" s="14">
        <v>53.066295369721203</v>
      </c>
      <c r="AN467" s="14">
        <v>56.636363233462099</v>
      </c>
      <c r="AO467" s="14">
        <v>80.633264338879911</v>
      </c>
      <c r="AP467" s="14">
        <v>46.428574408545202</v>
      </c>
      <c r="AQ467" s="107">
        <v>8.9721626705593498E-5</v>
      </c>
      <c r="AR467" s="115">
        <f t="shared" si="52"/>
        <v>127.06192846905182</v>
      </c>
      <c r="AW467" s="50">
        <v>1980</v>
      </c>
    </row>
    <row r="468" spans="1:49" ht="10.15" customHeight="1" x14ac:dyDescent="0.2">
      <c r="A468" s="24">
        <v>42347</v>
      </c>
      <c r="B468" s="54">
        <f t="shared" si="48"/>
        <v>2015</v>
      </c>
      <c r="D468" s="17">
        <v>64.8</v>
      </c>
      <c r="E468" s="32">
        <v>35.700000000000003</v>
      </c>
      <c r="F468" s="34">
        <v>4085</v>
      </c>
      <c r="G468" s="34">
        <f t="shared" si="49"/>
        <v>124.02</v>
      </c>
      <c r="H468" s="34">
        <v>135.95024999999998</v>
      </c>
      <c r="I468" s="6">
        <v>127000</v>
      </c>
      <c r="J468" s="6">
        <v>127</v>
      </c>
      <c r="L468" s="96">
        <v>58.9</v>
      </c>
      <c r="M468" s="80">
        <v>2226</v>
      </c>
      <c r="N468" s="145">
        <f t="shared" si="50"/>
        <v>59.09</v>
      </c>
      <c r="O468" s="3">
        <v>57.947929999999999</v>
      </c>
      <c r="S468" s="98">
        <v>60</v>
      </c>
      <c r="T468" s="83" t="s">
        <v>85</v>
      </c>
      <c r="U468" s="120">
        <v>243.84350000000001</v>
      </c>
      <c r="V468" s="120">
        <f t="shared" si="51"/>
        <v>8.6076755499999997</v>
      </c>
      <c r="W468" s="120">
        <v>237.29396999999994</v>
      </c>
      <c r="X468" s="111">
        <v>245</v>
      </c>
      <c r="Y468" s="136" t="s">
        <v>151</v>
      </c>
      <c r="AA468" s="91">
        <v>54</v>
      </c>
      <c r="AB468" s="94">
        <v>66.739999999999995</v>
      </c>
      <c r="AC468" s="94">
        <v>66.739999999999995</v>
      </c>
      <c r="AE468" s="110" t="s">
        <v>149</v>
      </c>
      <c r="AF468" s="105">
        <v>57.4</v>
      </c>
      <c r="AG468" s="138">
        <v>2059</v>
      </c>
      <c r="AH468" s="78">
        <v>54.504849999999998</v>
      </c>
      <c r="AI468" s="97">
        <v>54.504849999999998</v>
      </c>
      <c r="AJ468" s="79">
        <v>67</v>
      </c>
      <c r="AK468" s="79">
        <v>67</v>
      </c>
      <c r="AM468" s="14">
        <v>49.688353358451103</v>
      </c>
      <c r="AN468" s="14">
        <v>52.275081871882598</v>
      </c>
      <c r="AO468" s="14">
        <v>83.299337698812593</v>
      </c>
      <c r="AP468" s="14">
        <v>43.772685221088899</v>
      </c>
      <c r="AQ468" s="107">
        <v>0</v>
      </c>
      <c r="AR468" s="115">
        <f t="shared" si="52"/>
        <v>127.07202291990149</v>
      </c>
      <c r="AW468" s="50">
        <v>1980</v>
      </c>
    </row>
    <row r="469" spans="1:49" ht="10.15" customHeight="1" x14ac:dyDescent="0.2">
      <c r="A469" s="24">
        <v>42348</v>
      </c>
      <c r="B469" s="54">
        <f t="shared" si="48"/>
        <v>2015</v>
      </c>
      <c r="D469" s="17">
        <v>64.8</v>
      </c>
      <c r="E469" s="32">
        <v>35.700000000000003</v>
      </c>
      <c r="F469" s="34">
        <v>4085</v>
      </c>
      <c r="G469" s="34">
        <f t="shared" si="49"/>
        <v>124.02</v>
      </c>
      <c r="H469" s="34">
        <v>135.99835000000002</v>
      </c>
      <c r="I469" s="6">
        <v>127000</v>
      </c>
      <c r="J469" s="6">
        <v>127</v>
      </c>
      <c r="L469" s="96">
        <v>58.9</v>
      </c>
      <c r="M469" s="80">
        <v>2226</v>
      </c>
      <c r="N469" s="145">
        <f t="shared" si="50"/>
        <v>59.09</v>
      </c>
      <c r="O469" s="3">
        <v>60.180769999999995</v>
      </c>
      <c r="S469" s="98">
        <v>60</v>
      </c>
      <c r="T469" s="83" t="s">
        <v>85</v>
      </c>
      <c r="U469" s="120">
        <v>249.62979999999999</v>
      </c>
      <c r="V469" s="120">
        <f t="shared" si="51"/>
        <v>8.8119319399999991</v>
      </c>
      <c r="W469" s="120">
        <v>235.55626000000009</v>
      </c>
      <c r="X469" s="111">
        <v>245</v>
      </c>
      <c r="Y469" s="136" t="s">
        <v>151</v>
      </c>
      <c r="AA469" s="91">
        <v>52.9</v>
      </c>
      <c r="AB469" s="94">
        <v>66.739999999999995</v>
      </c>
      <c r="AC469" s="94">
        <v>66.739999999999995</v>
      </c>
      <c r="AE469" s="110" t="s">
        <v>149</v>
      </c>
      <c r="AF469" s="105">
        <v>57.4</v>
      </c>
      <c r="AG469" s="138">
        <v>2059</v>
      </c>
      <c r="AH469" s="78">
        <v>55.272349999999996</v>
      </c>
      <c r="AI469" s="97">
        <v>55.272349999999996</v>
      </c>
      <c r="AJ469" s="79">
        <v>67</v>
      </c>
      <c r="AK469" s="79">
        <v>67</v>
      </c>
      <c r="AM469" s="14">
        <v>52.655673231882695</v>
      </c>
      <c r="AN469" s="14">
        <v>55.629978873306399</v>
      </c>
      <c r="AO469" s="14">
        <v>87.196689741320895</v>
      </c>
      <c r="AP469" s="14">
        <v>40.3507600939745</v>
      </c>
      <c r="AQ469" s="107">
        <v>2.1964064704047302E-4</v>
      </c>
      <c r="AR469" s="115">
        <f t="shared" si="52"/>
        <v>127.54766947594244</v>
      </c>
      <c r="AW469" s="50">
        <v>1980</v>
      </c>
    </row>
    <row r="470" spans="1:49" ht="10.15" customHeight="1" x14ac:dyDescent="0.2">
      <c r="A470" s="24">
        <v>42349</v>
      </c>
      <c r="B470" s="54">
        <f t="shared" si="48"/>
        <v>2015</v>
      </c>
      <c r="D470" s="17">
        <v>64.8</v>
      </c>
      <c r="E470" s="32">
        <v>35.700000000000003</v>
      </c>
      <c r="F470" s="34">
        <v>4085</v>
      </c>
      <c r="G470" s="34">
        <f t="shared" si="49"/>
        <v>124.02</v>
      </c>
      <c r="H470" s="34">
        <v>137.62831</v>
      </c>
      <c r="I470" s="6">
        <v>127000</v>
      </c>
      <c r="J470" s="6">
        <v>127</v>
      </c>
      <c r="L470" s="96">
        <v>58.9</v>
      </c>
      <c r="M470" s="80">
        <v>2226</v>
      </c>
      <c r="N470" s="145">
        <f t="shared" si="50"/>
        <v>59.09</v>
      </c>
      <c r="O470" s="3">
        <v>59.673410000000004</v>
      </c>
      <c r="S470" s="98">
        <v>60</v>
      </c>
      <c r="T470" s="83" t="s">
        <v>85</v>
      </c>
      <c r="U470" s="120">
        <v>252.2612</v>
      </c>
      <c r="V470" s="120">
        <f t="shared" si="51"/>
        <v>8.9048203600000004</v>
      </c>
      <c r="W470" s="120">
        <v>233.73566</v>
      </c>
      <c r="X470" s="111">
        <v>245</v>
      </c>
      <c r="Y470" s="136" t="s">
        <v>151</v>
      </c>
      <c r="AA470" s="91">
        <v>53.3</v>
      </c>
      <c r="AB470" s="94">
        <v>66.739999999999995</v>
      </c>
      <c r="AC470" s="94">
        <v>66.739999999999995</v>
      </c>
      <c r="AE470" s="110" t="s">
        <v>149</v>
      </c>
      <c r="AF470" s="105">
        <v>57.4</v>
      </c>
      <c r="AG470" s="138">
        <v>2059</v>
      </c>
      <c r="AH470" s="78">
        <v>55.809820000000002</v>
      </c>
      <c r="AI470" s="97">
        <v>55.809820000000002</v>
      </c>
      <c r="AJ470" s="79">
        <v>67</v>
      </c>
      <c r="AK470" s="79">
        <v>67</v>
      </c>
      <c r="AM470" s="14">
        <v>52.309405742933798</v>
      </c>
      <c r="AN470" s="14">
        <v>55.014355357070002</v>
      </c>
      <c r="AO470" s="14">
        <v>80.180863918870699</v>
      </c>
      <c r="AP470" s="14">
        <v>37.4022615325988</v>
      </c>
      <c r="AQ470" s="107">
        <v>0.24302771709141671</v>
      </c>
      <c r="AR470" s="115">
        <f t="shared" si="52"/>
        <v>117.82615316856092</v>
      </c>
      <c r="AW470" s="50">
        <v>1980</v>
      </c>
    </row>
    <row r="471" spans="1:49" ht="10.15" customHeight="1" x14ac:dyDescent="0.2">
      <c r="A471" s="24">
        <v>42350</v>
      </c>
      <c r="B471" s="54">
        <f t="shared" si="48"/>
        <v>2015</v>
      </c>
      <c r="D471" s="17">
        <v>64.8</v>
      </c>
      <c r="E471" s="32">
        <v>35.700000000000003</v>
      </c>
      <c r="F471" s="34">
        <v>4085</v>
      </c>
      <c r="G471" s="34">
        <f t="shared" si="49"/>
        <v>124.02</v>
      </c>
      <c r="H471" s="34">
        <v>135.89005</v>
      </c>
      <c r="I471" s="6">
        <v>127000</v>
      </c>
      <c r="J471" s="6">
        <v>127</v>
      </c>
      <c r="L471" s="96">
        <v>58.9</v>
      </c>
      <c r="M471" s="80">
        <v>2226</v>
      </c>
      <c r="N471" s="145">
        <f t="shared" si="50"/>
        <v>59.09</v>
      </c>
      <c r="O471" s="3">
        <v>60.354410000000001</v>
      </c>
      <c r="S471" s="26">
        <v>59</v>
      </c>
      <c r="U471" s="120">
        <v>250.73230000000001</v>
      </c>
      <c r="V471" s="120">
        <f t="shared" si="51"/>
        <v>8.8508501899999992</v>
      </c>
      <c r="W471" s="120">
        <v>235.09963999999997</v>
      </c>
      <c r="X471" s="111">
        <v>247</v>
      </c>
      <c r="Y471" s="136" t="s">
        <v>182</v>
      </c>
      <c r="AA471" s="91">
        <v>55</v>
      </c>
      <c r="AB471" s="91">
        <v>69</v>
      </c>
      <c r="AC471" s="91">
        <v>69</v>
      </c>
      <c r="AF471" s="105">
        <v>57.4</v>
      </c>
      <c r="AG471" s="138">
        <v>2059</v>
      </c>
      <c r="AH471" s="78">
        <v>55.41</v>
      </c>
      <c r="AI471" s="97">
        <v>55.41</v>
      </c>
      <c r="AJ471" s="79">
        <v>67</v>
      </c>
      <c r="AK471" s="79">
        <v>67</v>
      </c>
      <c r="AM471" s="14">
        <v>52.975816594747798</v>
      </c>
      <c r="AN471" s="14">
        <v>55.800570259975295</v>
      </c>
      <c r="AO471" s="14">
        <v>77.949823998936694</v>
      </c>
      <c r="AP471" s="14">
        <v>33.666806407886604</v>
      </c>
      <c r="AQ471" s="107">
        <v>11.09527009560899</v>
      </c>
      <c r="AR471" s="115">
        <f t="shared" si="52"/>
        <v>122.7119005024323</v>
      </c>
      <c r="AW471" s="50">
        <v>1980</v>
      </c>
    </row>
    <row r="472" spans="1:49" ht="10.15" customHeight="1" x14ac:dyDescent="0.2">
      <c r="A472" s="24">
        <v>42351</v>
      </c>
      <c r="B472" s="54">
        <f t="shared" si="48"/>
        <v>2015</v>
      </c>
      <c r="D472" s="17">
        <v>64.8</v>
      </c>
      <c r="E472" s="32">
        <v>35.700000000000003</v>
      </c>
      <c r="F472" s="34">
        <v>4085</v>
      </c>
      <c r="G472" s="34">
        <f t="shared" si="49"/>
        <v>124.02</v>
      </c>
      <c r="H472" s="34">
        <v>136.46699999999998</v>
      </c>
      <c r="I472" s="6">
        <v>127000</v>
      </c>
      <c r="J472" s="6">
        <v>127</v>
      </c>
      <c r="L472" s="96">
        <v>58.9</v>
      </c>
      <c r="M472" s="80">
        <v>2226</v>
      </c>
      <c r="N472" s="145">
        <f t="shared" si="50"/>
        <v>59.09</v>
      </c>
      <c r="O472" s="3">
        <v>59.525069999999999</v>
      </c>
      <c r="S472" s="26">
        <v>59</v>
      </c>
      <c r="U472" s="120">
        <v>252.06049999999999</v>
      </c>
      <c r="V472" s="120">
        <f t="shared" si="51"/>
        <v>8.8977356499999996</v>
      </c>
      <c r="W472" s="120">
        <v>228.07468000000011</v>
      </c>
      <c r="X472" s="111">
        <v>247</v>
      </c>
      <c r="Y472" s="136" t="s">
        <v>182</v>
      </c>
      <c r="AA472" s="91">
        <v>55.1</v>
      </c>
      <c r="AB472" s="91">
        <v>69</v>
      </c>
      <c r="AC472" s="91">
        <v>69</v>
      </c>
      <c r="AF472" s="105">
        <v>57.4</v>
      </c>
      <c r="AG472" s="138">
        <v>2059</v>
      </c>
      <c r="AH472" s="78">
        <v>55.33267</v>
      </c>
      <c r="AI472" s="97">
        <v>55.33267</v>
      </c>
      <c r="AJ472" s="79">
        <v>67</v>
      </c>
      <c r="AK472" s="79">
        <v>67</v>
      </c>
      <c r="AM472" s="14"/>
      <c r="AW472" s="50">
        <v>1980</v>
      </c>
    </row>
    <row r="473" spans="1:49" ht="10.15" customHeight="1" x14ac:dyDescent="0.2">
      <c r="A473" s="24">
        <v>42352</v>
      </c>
      <c r="B473" s="54">
        <f t="shared" si="48"/>
        <v>2015</v>
      </c>
      <c r="D473" s="17">
        <v>64.8</v>
      </c>
      <c r="E473" s="32">
        <v>35.700000000000003</v>
      </c>
      <c r="F473" s="34">
        <v>4085</v>
      </c>
      <c r="G473" s="34">
        <f t="shared" si="49"/>
        <v>124.02</v>
      </c>
      <c r="H473" s="34">
        <v>129.73012</v>
      </c>
      <c r="I473" s="6">
        <v>127000</v>
      </c>
      <c r="J473" s="6">
        <v>127</v>
      </c>
      <c r="L473" s="96">
        <v>58.9</v>
      </c>
      <c r="M473" s="80">
        <v>2226</v>
      </c>
      <c r="N473" s="145">
        <f t="shared" si="50"/>
        <v>59.09</v>
      </c>
      <c r="O473" s="3">
        <v>60.794750000000001</v>
      </c>
      <c r="S473" s="26">
        <v>59</v>
      </c>
      <c r="W473" s="120">
        <v>240.0546800000001</v>
      </c>
      <c r="X473" s="111">
        <v>247</v>
      </c>
      <c r="Y473" s="136" t="s">
        <v>182</v>
      </c>
      <c r="AA473" s="91">
        <v>56.2</v>
      </c>
      <c r="AB473" s="91">
        <v>69</v>
      </c>
      <c r="AC473" s="91">
        <v>69</v>
      </c>
      <c r="AF473" s="105">
        <v>57.4</v>
      </c>
      <c r="AG473" s="138">
        <v>2059</v>
      </c>
      <c r="AH473" s="78">
        <v>55.46105</v>
      </c>
      <c r="AI473" s="97">
        <v>55.46105</v>
      </c>
      <c r="AJ473" s="79">
        <v>67</v>
      </c>
      <c r="AK473" s="79">
        <v>67</v>
      </c>
      <c r="AM473" s="14"/>
      <c r="AW473" s="50">
        <v>1980</v>
      </c>
    </row>
    <row r="474" spans="1:49" ht="10.15" customHeight="1" x14ac:dyDescent="0.2">
      <c r="A474" s="24">
        <v>42353</v>
      </c>
      <c r="B474" s="54">
        <f t="shared" si="48"/>
        <v>2015</v>
      </c>
      <c r="D474" s="17">
        <v>64.8</v>
      </c>
      <c r="E474" s="32">
        <v>35.700000000000003</v>
      </c>
      <c r="F474" s="34">
        <v>4085</v>
      </c>
      <c r="G474" s="34">
        <f t="shared" si="49"/>
        <v>124.02</v>
      </c>
      <c r="H474" s="34">
        <v>133.19468000000001</v>
      </c>
      <c r="I474" s="6">
        <v>127000</v>
      </c>
      <c r="J474" s="105">
        <v>113</v>
      </c>
      <c r="K474" s="7" t="s">
        <v>121</v>
      </c>
      <c r="L474" s="96">
        <v>58.9</v>
      </c>
      <c r="M474" s="80">
        <v>2226</v>
      </c>
      <c r="N474" s="145">
        <f t="shared" si="50"/>
        <v>59.09</v>
      </c>
      <c r="O474" s="3">
        <v>61.435929999999999</v>
      </c>
      <c r="S474" s="26">
        <v>59</v>
      </c>
      <c r="W474" s="120">
        <v>241.88360000000009</v>
      </c>
      <c r="X474" s="111">
        <v>247</v>
      </c>
      <c r="Y474" s="136" t="s">
        <v>182</v>
      </c>
      <c r="AA474" s="91">
        <v>56.2</v>
      </c>
      <c r="AB474" s="91">
        <v>67.099999999999994</v>
      </c>
      <c r="AC474" s="91">
        <v>67.099999999999994</v>
      </c>
      <c r="AF474" s="105">
        <v>57.4</v>
      </c>
      <c r="AG474" s="138">
        <v>2059</v>
      </c>
      <c r="AH474" s="78">
        <v>55.514269999999996</v>
      </c>
      <c r="AI474" s="97">
        <v>55.514269999999996</v>
      </c>
      <c r="AJ474" s="79">
        <v>67</v>
      </c>
      <c r="AK474" s="79">
        <v>67</v>
      </c>
      <c r="AM474" s="14"/>
      <c r="AW474" s="50">
        <v>1980</v>
      </c>
    </row>
    <row r="475" spans="1:49" ht="10.15" customHeight="1" x14ac:dyDescent="0.2">
      <c r="A475" s="24">
        <v>42354</v>
      </c>
      <c r="B475" s="54">
        <f t="shared" si="48"/>
        <v>2015</v>
      </c>
      <c r="D475" s="17">
        <v>64.8</v>
      </c>
      <c r="E475" s="32">
        <v>35.700000000000003</v>
      </c>
      <c r="F475" s="34">
        <v>4085</v>
      </c>
      <c r="G475" s="34">
        <f t="shared" si="49"/>
        <v>124.02</v>
      </c>
      <c r="H475" s="34">
        <v>137.02411000000001</v>
      </c>
      <c r="I475" s="6">
        <v>127000</v>
      </c>
      <c r="J475" s="105">
        <v>113</v>
      </c>
      <c r="K475" s="7" t="s">
        <v>121</v>
      </c>
      <c r="L475" s="96">
        <v>58.9</v>
      </c>
      <c r="M475" s="80">
        <v>2226</v>
      </c>
      <c r="N475" s="145">
        <f t="shared" si="50"/>
        <v>59.09</v>
      </c>
      <c r="O475" s="3">
        <v>60.84881</v>
      </c>
      <c r="S475" s="26">
        <v>59</v>
      </c>
      <c r="W475" s="120">
        <v>241.16439999999989</v>
      </c>
      <c r="X475" s="111">
        <v>242</v>
      </c>
      <c r="Y475" s="136" t="s">
        <v>116</v>
      </c>
      <c r="AA475" s="91">
        <v>56.5</v>
      </c>
      <c r="AB475" s="91">
        <v>67.099999999999994</v>
      </c>
      <c r="AC475" s="91">
        <v>67.099999999999994</v>
      </c>
      <c r="AF475" s="105">
        <v>57.4</v>
      </c>
      <c r="AG475" s="138">
        <v>2059</v>
      </c>
      <c r="AH475" s="78">
        <v>55.52861</v>
      </c>
      <c r="AI475" s="97">
        <v>55.52861</v>
      </c>
      <c r="AJ475" s="79">
        <v>67</v>
      </c>
      <c r="AK475" s="79">
        <v>67</v>
      </c>
      <c r="AM475" s="14"/>
      <c r="AW475" s="50">
        <v>1980</v>
      </c>
    </row>
    <row r="476" spans="1:49" ht="10.15" customHeight="1" x14ac:dyDescent="0.2">
      <c r="A476" s="24">
        <v>42355</v>
      </c>
      <c r="B476" s="54">
        <f t="shared" si="48"/>
        <v>2015</v>
      </c>
      <c r="D476" s="17">
        <v>64.8</v>
      </c>
      <c r="E476" s="32">
        <v>35.700000000000003</v>
      </c>
      <c r="F476" s="34">
        <v>4085</v>
      </c>
      <c r="G476" s="34">
        <f t="shared" si="49"/>
        <v>124.02</v>
      </c>
      <c r="H476" s="34">
        <v>135.32041000000001</v>
      </c>
      <c r="I476" s="6">
        <v>127000</v>
      </c>
      <c r="J476" s="105">
        <v>113</v>
      </c>
      <c r="K476" s="7" t="s">
        <v>121</v>
      </c>
      <c r="L476" s="96">
        <v>58.9</v>
      </c>
      <c r="M476" s="80">
        <v>2226</v>
      </c>
      <c r="N476" s="145">
        <f t="shared" si="50"/>
        <v>59.09</v>
      </c>
      <c r="O476" s="3">
        <v>60.435110000000002</v>
      </c>
      <c r="S476" s="26">
        <v>59</v>
      </c>
      <c r="W476" s="120">
        <v>237.82035999999999</v>
      </c>
      <c r="X476" s="111">
        <v>242</v>
      </c>
      <c r="Y476" s="136" t="s">
        <v>152</v>
      </c>
      <c r="AA476" s="91">
        <v>56.6</v>
      </c>
      <c r="AB476" s="91">
        <v>67.099999999999994</v>
      </c>
      <c r="AC476" s="91">
        <v>67.099999999999994</v>
      </c>
      <c r="AF476" s="105">
        <v>57.4</v>
      </c>
      <c r="AG476" s="138">
        <v>2059</v>
      </c>
      <c r="AH476" s="78">
        <v>54.484910000000006</v>
      </c>
      <c r="AI476" s="97">
        <v>54.484910000000006</v>
      </c>
      <c r="AJ476" s="79">
        <v>67</v>
      </c>
      <c r="AK476" s="79">
        <v>67</v>
      </c>
      <c r="AM476" s="14"/>
      <c r="AW476" s="50">
        <v>1980</v>
      </c>
    </row>
    <row r="477" spans="1:49" ht="10.15" customHeight="1" x14ac:dyDescent="0.2">
      <c r="A477" s="24">
        <v>42356</v>
      </c>
      <c r="B477" s="54">
        <f t="shared" si="48"/>
        <v>2015</v>
      </c>
      <c r="D477" s="17">
        <v>64.8</v>
      </c>
      <c r="E477" s="32">
        <v>35.700000000000003</v>
      </c>
      <c r="F477" s="34">
        <v>4085</v>
      </c>
      <c r="G477" s="34">
        <f t="shared" si="49"/>
        <v>124.02</v>
      </c>
      <c r="H477" s="34">
        <v>136.5866</v>
      </c>
      <c r="I477" s="6">
        <v>127000</v>
      </c>
      <c r="J477" s="6">
        <v>127</v>
      </c>
      <c r="L477" s="96">
        <v>58.9</v>
      </c>
      <c r="M477" s="80">
        <v>2226</v>
      </c>
      <c r="N477" s="145">
        <f t="shared" si="50"/>
        <v>59.09</v>
      </c>
      <c r="O477" s="3">
        <v>61.510849999999998</v>
      </c>
      <c r="S477" s="26">
        <v>59</v>
      </c>
      <c r="W477" s="120">
        <v>242.22985</v>
      </c>
      <c r="X477" s="120">
        <v>256</v>
      </c>
      <c r="AA477" s="91">
        <v>56.3</v>
      </c>
      <c r="AB477" s="91">
        <v>67.099999999999994</v>
      </c>
      <c r="AC477" s="91">
        <v>67.099999999999994</v>
      </c>
      <c r="AF477" s="105">
        <v>57.4</v>
      </c>
      <c r="AG477" s="138">
        <v>2059</v>
      </c>
      <c r="AH477" s="78">
        <v>54.578139999999998</v>
      </c>
      <c r="AI477" s="97">
        <v>54.578139999999998</v>
      </c>
      <c r="AJ477" s="79">
        <v>67</v>
      </c>
      <c r="AK477" s="79">
        <v>67</v>
      </c>
      <c r="AM477" s="14"/>
      <c r="AW477" s="50">
        <v>1980</v>
      </c>
    </row>
    <row r="478" spans="1:49" ht="10.15" customHeight="1" x14ac:dyDescent="0.2">
      <c r="A478" s="24">
        <v>42357</v>
      </c>
      <c r="B478" s="54">
        <f t="shared" si="48"/>
        <v>2015</v>
      </c>
      <c r="D478" s="17">
        <v>64.8</v>
      </c>
      <c r="E478" s="32">
        <v>35.700000000000003</v>
      </c>
      <c r="F478" s="34">
        <v>4085</v>
      </c>
      <c r="G478" s="34">
        <f t="shared" si="49"/>
        <v>124.02</v>
      </c>
      <c r="H478" s="34">
        <v>135.64383000000001</v>
      </c>
      <c r="I478" s="6">
        <v>127000</v>
      </c>
      <c r="J478" s="6">
        <v>127</v>
      </c>
      <c r="L478" s="96">
        <v>58.9</v>
      </c>
      <c r="M478" s="80">
        <v>2226</v>
      </c>
      <c r="N478" s="145">
        <f t="shared" si="50"/>
        <v>59.09</v>
      </c>
      <c r="O478" s="3">
        <v>59.475949999999997</v>
      </c>
      <c r="S478" s="26">
        <v>59</v>
      </c>
      <c r="W478" s="120">
        <v>242.29493000000011</v>
      </c>
      <c r="X478" s="120">
        <v>256</v>
      </c>
      <c r="AA478" s="91">
        <v>56.6</v>
      </c>
      <c r="AB478" s="91">
        <v>67.099999999999994</v>
      </c>
      <c r="AC478" s="91">
        <v>67.099999999999994</v>
      </c>
      <c r="AF478" s="105">
        <v>57.4</v>
      </c>
      <c r="AG478" s="138">
        <v>2059</v>
      </c>
      <c r="AH478" s="78">
        <v>54.004480000000001</v>
      </c>
      <c r="AI478" s="97">
        <v>54.004480000000001</v>
      </c>
      <c r="AJ478" s="79">
        <v>67</v>
      </c>
      <c r="AK478" s="79">
        <v>67</v>
      </c>
      <c r="AM478" s="14"/>
      <c r="AW478" s="50">
        <v>1980</v>
      </c>
    </row>
    <row r="479" spans="1:49" ht="10.15" customHeight="1" x14ac:dyDescent="0.2">
      <c r="A479" s="24">
        <v>42358</v>
      </c>
      <c r="B479" s="54">
        <f t="shared" si="48"/>
        <v>2015</v>
      </c>
      <c r="D479" s="17">
        <v>64.8</v>
      </c>
      <c r="E479" s="32">
        <v>35.700000000000003</v>
      </c>
      <c r="F479" s="34">
        <v>4085</v>
      </c>
      <c r="G479" s="34">
        <f t="shared" si="49"/>
        <v>124.02</v>
      </c>
      <c r="H479" s="34">
        <v>132.55464000000001</v>
      </c>
      <c r="I479" s="6">
        <v>127000</v>
      </c>
      <c r="J479" s="6">
        <v>127</v>
      </c>
      <c r="L479" s="96">
        <v>58.9</v>
      </c>
      <c r="M479" s="80">
        <v>2226</v>
      </c>
      <c r="N479" s="145">
        <f t="shared" si="50"/>
        <v>59.09</v>
      </c>
      <c r="O479" s="3">
        <v>59.45579</v>
      </c>
      <c r="S479" s="26">
        <v>59</v>
      </c>
      <c r="W479" s="120">
        <v>240.39693000000005</v>
      </c>
      <c r="X479" s="120">
        <v>256</v>
      </c>
      <c r="AA479" s="91">
        <v>58.1</v>
      </c>
      <c r="AB479" s="91">
        <v>67.099999999999994</v>
      </c>
      <c r="AC479" s="91">
        <v>67.099999999999994</v>
      </c>
      <c r="AF479" s="105">
        <v>57.4</v>
      </c>
      <c r="AG479" s="138">
        <v>2059</v>
      </c>
      <c r="AH479" s="78">
        <v>53.90643</v>
      </c>
      <c r="AI479" s="97">
        <v>53.90643</v>
      </c>
      <c r="AJ479" s="79">
        <v>67</v>
      </c>
      <c r="AK479" s="79">
        <v>67</v>
      </c>
      <c r="AM479" s="14"/>
      <c r="AW479" s="50">
        <v>1980</v>
      </c>
    </row>
    <row r="480" spans="1:49" ht="10.15" customHeight="1" x14ac:dyDescent="0.2">
      <c r="A480" s="24">
        <v>42359</v>
      </c>
      <c r="B480" s="54">
        <f t="shared" si="48"/>
        <v>2015</v>
      </c>
      <c r="D480" s="17">
        <v>64.8</v>
      </c>
      <c r="E480" s="32">
        <v>35.700000000000003</v>
      </c>
      <c r="F480" s="34">
        <v>4085</v>
      </c>
      <c r="G480" s="34">
        <f t="shared" si="49"/>
        <v>124.02</v>
      </c>
      <c r="H480" s="34">
        <v>133.34501</v>
      </c>
      <c r="I480" s="6">
        <v>127000</v>
      </c>
      <c r="J480" s="6">
        <v>127</v>
      </c>
      <c r="L480" s="96">
        <v>58.9</v>
      </c>
      <c r="M480" s="80">
        <v>2226</v>
      </c>
      <c r="N480" s="145">
        <f t="shared" si="50"/>
        <v>59.09</v>
      </c>
      <c r="O480" s="3">
        <v>59.632539999999999</v>
      </c>
      <c r="S480" s="26">
        <v>59</v>
      </c>
      <c r="W480" s="120">
        <v>241.07928000000001</v>
      </c>
      <c r="X480" s="120">
        <v>256</v>
      </c>
      <c r="AA480" s="91">
        <v>57.7</v>
      </c>
      <c r="AB480" s="91">
        <v>67.099999999999994</v>
      </c>
      <c r="AC480" s="91">
        <v>67.099999999999994</v>
      </c>
      <c r="AF480" s="105">
        <v>57.4</v>
      </c>
      <c r="AG480" s="138">
        <v>2059</v>
      </c>
      <c r="AH480" s="78">
        <v>54.141589999999994</v>
      </c>
      <c r="AI480" s="97">
        <v>54.141589999999994</v>
      </c>
      <c r="AJ480" s="79">
        <v>67</v>
      </c>
      <c r="AK480" s="79">
        <v>67</v>
      </c>
      <c r="AM480" s="14"/>
      <c r="AW480" s="50">
        <v>1980</v>
      </c>
    </row>
    <row r="481" spans="1:49" ht="10.15" customHeight="1" x14ac:dyDescent="0.2">
      <c r="A481" s="24">
        <v>42360</v>
      </c>
      <c r="B481" s="54">
        <f t="shared" si="48"/>
        <v>2015</v>
      </c>
      <c r="D481" s="17">
        <v>64.8</v>
      </c>
      <c r="E481" s="32">
        <v>35.700000000000003</v>
      </c>
      <c r="F481" s="34">
        <v>4085</v>
      </c>
      <c r="G481" s="34">
        <f t="shared" si="49"/>
        <v>124.02</v>
      </c>
      <c r="H481" s="34">
        <v>132.29772</v>
      </c>
      <c r="I481" s="6">
        <v>127000</v>
      </c>
      <c r="J481" s="6">
        <v>127</v>
      </c>
      <c r="L481" s="96">
        <v>58.9</v>
      </c>
      <c r="M481" s="80">
        <v>2226</v>
      </c>
      <c r="N481" s="145">
        <f t="shared" si="50"/>
        <v>59.09</v>
      </c>
      <c r="O481" s="3">
        <v>59.411050000000003</v>
      </c>
      <c r="S481" s="26">
        <v>59</v>
      </c>
      <c r="W481" s="120">
        <v>237.16504999999998</v>
      </c>
      <c r="X481" s="120">
        <v>256</v>
      </c>
      <c r="AA481" s="91">
        <v>57.6</v>
      </c>
      <c r="AB481" s="91">
        <v>67.099999999999994</v>
      </c>
      <c r="AC481" s="91">
        <v>67.099999999999994</v>
      </c>
      <c r="AF481" s="105">
        <v>57.4</v>
      </c>
      <c r="AG481" s="138">
        <v>2059</v>
      </c>
      <c r="AH481" s="78">
        <v>54.133089999999996</v>
      </c>
      <c r="AI481" s="97">
        <v>54.133089999999996</v>
      </c>
      <c r="AJ481" s="79">
        <v>67</v>
      </c>
      <c r="AK481" s="79">
        <v>67</v>
      </c>
      <c r="AM481" s="14"/>
      <c r="AW481" s="50">
        <v>1980</v>
      </c>
    </row>
    <row r="482" spans="1:49" ht="10.15" customHeight="1" x14ac:dyDescent="0.2">
      <c r="A482" s="24">
        <v>42361</v>
      </c>
      <c r="B482" s="54">
        <f t="shared" si="48"/>
        <v>2015</v>
      </c>
      <c r="D482" s="17">
        <v>64.8</v>
      </c>
      <c r="E482" s="32">
        <v>35.700000000000003</v>
      </c>
      <c r="F482" s="34">
        <v>4085</v>
      </c>
      <c r="G482" s="34">
        <f t="shared" si="49"/>
        <v>124.02</v>
      </c>
      <c r="H482" s="34">
        <v>130.58656000000002</v>
      </c>
      <c r="I482" s="6">
        <v>127000</v>
      </c>
      <c r="J482" s="6">
        <v>127</v>
      </c>
      <c r="L482" s="96">
        <v>58.9</v>
      </c>
      <c r="M482" s="80">
        <v>2226</v>
      </c>
      <c r="N482" s="145">
        <f t="shared" si="50"/>
        <v>59.09</v>
      </c>
      <c r="O482" s="3">
        <v>57.423699999999997</v>
      </c>
      <c r="S482" s="26">
        <v>59</v>
      </c>
      <c r="W482" s="120">
        <v>246.31081999999995</v>
      </c>
      <c r="X482" s="120">
        <v>256</v>
      </c>
      <c r="AA482" s="91">
        <v>58.2</v>
      </c>
      <c r="AB482" s="91">
        <v>67.099999999999994</v>
      </c>
      <c r="AC482" s="91">
        <v>67.099999999999994</v>
      </c>
      <c r="AF482" s="105">
        <v>57.4</v>
      </c>
      <c r="AG482" s="138">
        <v>2059</v>
      </c>
      <c r="AH482" s="78">
        <v>52.904730000000001</v>
      </c>
      <c r="AI482" s="97">
        <v>52.904730000000001</v>
      </c>
      <c r="AJ482" s="79">
        <v>67</v>
      </c>
      <c r="AK482" s="79">
        <v>67</v>
      </c>
      <c r="AM482" s="14"/>
      <c r="AW482" s="50">
        <v>1980</v>
      </c>
    </row>
    <row r="483" spans="1:49" ht="10.15" customHeight="1" x14ac:dyDescent="0.2">
      <c r="A483" s="24">
        <v>42362</v>
      </c>
      <c r="B483" s="54">
        <f t="shared" si="48"/>
        <v>2015</v>
      </c>
      <c r="D483" s="17">
        <v>64.8</v>
      </c>
      <c r="E483" s="32">
        <v>35.700000000000003</v>
      </c>
      <c r="F483" s="34">
        <v>4085</v>
      </c>
      <c r="G483" s="34">
        <f t="shared" si="49"/>
        <v>124.02</v>
      </c>
      <c r="H483" s="34">
        <v>128.87446</v>
      </c>
      <c r="I483" s="6">
        <v>127000</v>
      </c>
      <c r="J483" s="6">
        <v>127</v>
      </c>
      <c r="L483" s="96">
        <v>58.9</v>
      </c>
      <c r="M483" s="80">
        <v>2226</v>
      </c>
      <c r="N483" s="145">
        <f t="shared" si="50"/>
        <v>59.09</v>
      </c>
      <c r="O483" s="3">
        <v>58.47954</v>
      </c>
      <c r="S483" s="26">
        <v>59</v>
      </c>
      <c r="W483" s="120">
        <v>246.55301999999986</v>
      </c>
      <c r="X483" s="120">
        <v>256</v>
      </c>
      <c r="AA483" s="91">
        <v>60.3</v>
      </c>
      <c r="AB483" s="91">
        <v>67.099999999999994</v>
      </c>
      <c r="AC483" s="91">
        <v>67.099999999999994</v>
      </c>
      <c r="AF483" s="105">
        <v>57.4</v>
      </c>
      <c r="AG483" s="138">
        <v>2059</v>
      </c>
      <c r="AH483" s="78">
        <v>53.906289999999998</v>
      </c>
      <c r="AI483" s="97">
        <v>53.906289999999998</v>
      </c>
      <c r="AJ483" s="79">
        <v>67</v>
      </c>
      <c r="AK483" s="79">
        <v>67</v>
      </c>
      <c r="AM483" s="14"/>
      <c r="AW483" s="50">
        <v>1980</v>
      </c>
    </row>
    <row r="484" spans="1:49" ht="10.15" customHeight="1" x14ac:dyDescent="0.2">
      <c r="A484" s="24">
        <v>42363</v>
      </c>
      <c r="B484" s="54">
        <f t="shared" si="48"/>
        <v>2015</v>
      </c>
      <c r="D484" s="17">
        <v>64.8</v>
      </c>
      <c r="E484" s="32">
        <v>35.700000000000003</v>
      </c>
      <c r="F484" s="34">
        <v>4085</v>
      </c>
      <c r="G484" s="34">
        <f t="shared" si="49"/>
        <v>124.02</v>
      </c>
      <c r="H484" s="34">
        <v>128.94855999999999</v>
      </c>
      <c r="I484" s="6">
        <v>127000</v>
      </c>
      <c r="J484" s="6">
        <v>127</v>
      </c>
      <c r="L484" s="96">
        <v>58.9</v>
      </c>
      <c r="M484" s="80">
        <v>2226</v>
      </c>
      <c r="N484" s="145">
        <f t="shared" si="50"/>
        <v>59.09</v>
      </c>
      <c r="O484" s="3">
        <v>57.431550000000001</v>
      </c>
      <c r="S484" s="26">
        <v>59</v>
      </c>
      <c r="W484" s="120">
        <v>242.91309999999993</v>
      </c>
      <c r="X484" s="120">
        <v>256</v>
      </c>
      <c r="AA484" s="91">
        <v>61.9</v>
      </c>
      <c r="AB484" s="91">
        <v>67.099999999999994</v>
      </c>
      <c r="AC484" s="91">
        <v>67.099999999999994</v>
      </c>
      <c r="AF484" s="105">
        <v>57.4</v>
      </c>
      <c r="AG484" s="138">
        <v>2059</v>
      </c>
      <c r="AH484" s="78">
        <v>52.751899999999999</v>
      </c>
      <c r="AI484" s="97">
        <v>52.751899999999999</v>
      </c>
      <c r="AJ484" s="79">
        <v>67</v>
      </c>
      <c r="AK484" s="79">
        <v>67</v>
      </c>
      <c r="AM484" s="14"/>
      <c r="AW484" s="50">
        <v>1980</v>
      </c>
    </row>
    <row r="485" spans="1:49" ht="10.15" customHeight="1" x14ac:dyDescent="0.2">
      <c r="A485" s="24">
        <v>42364</v>
      </c>
      <c r="B485" s="54">
        <f t="shared" si="48"/>
        <v>2015</v>
      </c>
      <c r="D485" s="17">
        <v>64.8</v>
      </c>
      <c r="E485" s="32">
        <v>35.700000000000003</v>
      </c>
      <c r="F485" s="34">
        <v>4085</v>
      </c>
      <c r="G485" s="34">
        <f t="shared" si="49"/>
        <v>124.02</v>
      </c>
      <c r="H485" s="34">
        <v>129.91997000000001</v>
      </c>
      <c r="I485" s="6">
        <v>127000</v>
      </c>
      <c r="J485" s="6">
        <v>127</v>
      </c>
      <c r="L485" s="96">
        <v>58.9</v>
      </c>
      <c r="M485" s="80">
        <v>2226</v>
      </c>
      <c r="N485" s="145">
        <f t="shared" si="50"/>
        <v>59.09</v>
      </c>
      <c r="O485" s="3">
        <v>57.197949999999999</v>
      </c>
      <c r="S485" s="26">
        <v>59</v>
      </c>
      <c r="W485" s="120">
        <v>242.40959000000018</v>
      </c>
      <c r="X485" s="120">
        <v>256</v>
      </c>
      <c r="AA485" s="91">
        <v>62.4</v>
      </c>
      <c r="AB485" s="91">
        <v>67.099999999999994</v>
      </c>
      <c r="AC485" s="91">
        <v>67.099999999999994</v>
      </c>
      <c r="AF485" s="105">
        <v>57.4</v>
      </c>
      <c r="AG485" s="138">
        <v>2059</v>
      </c>
      <c r="AH485" s="78">
        <v>52.64508</v>
      </c>
      <c r="AI485" s="97">
        <v>52.64508</v>
      </c>
      <c r="AJ485" s="79">
        <v>67</v>
      </c>
      <c r="AK485" s="79">
        <v>67</v>
      </c>
      <c r="AM485" s="14"/>
      <c r="AW485" s="50">
        <v>1980</v>
      </c>
    </row>
    <row r="486" spans="1:49" ht="10.15" customHeight="1" x14ac:dyDescent="0.2">
      <c r="A486" s="24">
        <v>42365</v>
      </c>
      <c r="B486" s="54">
        <f t="shared" si="48"/>
        <v>2015</v>
      </c>
      <c r="D486" s="17">
        <v>64.8</v>
      </c>
      <c r="E486" s="32">
        <v>35.700000000000003</v>
      </c>
      <c r="F486" s="34">
        <v>4085</v>
      </c>
      <c r="G486" s="34">
        <f t="shared" si="49"/>
        <v>124.02</v>
      </c>
      <c r="H486" s="34">
        <v>130.42808000000002</v>
      </c>
      <c r="I486" s="6">
        <v>127000</v>
      </c>
      <c r="J486" s="6">
        <v>127</v>
      </c>
      <c r="L486" s="96">
        <v>58.9</v>
      </c>
      <c r="M486" s="80">
        <v>2226</v>
      </c>
      <c r="N486" s="145">
        <f t="shared" si="50"/>
        <v>59.09</v>
      </c>
      <c r="O486" s="3">
        <v>57.391089999999998</v>
      </c>
      <c r="S486" s="26">
        <v>59</v>
      </c>
      <c r="W486" s="120">
        <v>242.96763000000001</v>
      </c>
      <c r="X486" s="120">
        <v>256</v>
      </c>
      <c r="AA486" s="91">
        <v>62.5</v>
      </c>
      <c r="AB486" s="91">
        <v>67.099999999999994</v>
      </c>
      <c r="AC486" s="91">
        <v>67.099999999999994</v>
      </c>
      <c r="AF486" s="105">
        <v>57.4</v>
      </c>
      <c r="AG486" s="138">
        <v>2059</v>
      </c>
      <c r="AH486" s="78">
        <v>52.033679999999997</v>
      </c>
      <c r="AI486" s="97">
        <v>52.033679999999997</v>
      </c>
      <c r="AJ486" s="79">
        <v>67</v>
      </c>
      <c r="AK486" s="79">
        <v>67</v>
      </c>
      <c r="AM486" s="14"/>
      <c r="AW486" s="50">
        <v>1980</v>
      </c>
    </row>
    <row r="487" spans="1:49" ht="10.15" customHeight="1" x14ac:dyDescent="0.2">
      <c r="A487" s="24">
        <v>42366</v>
      </c>
      <c r="B487" s="54">
        <f t="shared" si="48"/>
        <v>2015</v>
      </c>
      <c r="C487" s="56">
        <v>42370</v>
      </c>
      <c r="D487" s="17">
        <v>64.8</v>
      </c>
      <c r="E487" s="32">
        <v>35.700000000000003</v>
      </c>
      <c r="F487" s="34">
        <v>4085</v>
      </c>
      <c r="G487" s="34">
        <f t="shared" si="49"/>
        <v>124.02</v>
      </c>
      <c r="H487" s="34">
        <v>130.43983</v>
      </c>
      <c r="I487" s="6">
        <v>127000</v>
      </c>
      <c r="J487" s="6">
        <v>127</v>
      </c>
      <c r="L487" s="96">
        <v>58.9</v>
      </c>
      <c r="M487" s="80">
        <v>2226</v>
      </c>
      <c r="N487" s="145">
        <f t="shared" si="50"/>
        <v>59.09</v>
      </c>
      <c r="O487" s="3">
        <v>57.884169999999997</v>
      </c>
      <c r="S487" s="26">
        <v>59</v>
      </c>
      <c r="W487" s="120">
        <v>241.54366000000005</v>
      </c>
      <c r="X487" s="120">
        <v>256</v>
      </c>
      <c r="AA487" s="91">
        <v>61.1</v>
      </c>
      <c r="AB487" s="91">
        <v>67.099999999999994</v>
      </c>
      <c r="AC487" s="91">
        <v>67.099999999999994</v>
      </c>
      <c r="AF487" s="105">
        <v>57.4</v>
      </c>
      <c r="AG487" s="138">
        <v>2059</v>
      </c>
      <c r="AH487" s="78">
        <v>52.425539999999998</v>
      </c>
      <c r="AI487" s="97">
        <v>52.425539999999998</v>
      </c>
      <c r="AJ487" s="79">
        <v>67</v>
      </c>
      <c r="AK487" s="79">
        <v>67</v>
      </c>
      <c r="AM487" s="14"/>
      <c r="AW487" s="50">
        <v>1980</v>
      </c>
    </row>
    <row r="488" spans="1:49" ht="10.15" customHeight="1" x14ac:dyDescent="0.2">
      <c r="A488" s="24">
        <v>42367</v>
      </c>
      <c r="B488" s="54">
        <f t="shared" si="48"/>
        <v>2015</v>
      </c>
      <c r="D488" s="17">
        <v>64.8</v>
      </c>
      <c r="E488" s="32">
        <v>35.700000000000003</v>
      </c>
      <c r="F488" s="34">
        <v>4085</v>
      </c>
      <c r="G488" s="34">
        <f t="shared" si="49"/>
        <v>124.02</v>
      </c>
      <c r="H488" s="34">
        <v>134.90645000000001</v>
      </c>
      <c r="I488" s="6">
        <v>127000</v>
      </c>
      <c r="J488" s="6">
        <v>127</v>
      </c>
      <c r="L488" s="96">
        <v>58.9</v>
      </c>
      <c r="M488" s="80">
        <v>2226</v>
      </c>
      <c r="N488" s="145">
        <f t="shared" si="50"/>
        <v>59.09</v>
      </c>
      <c r="O488" s="3">
        <v>57.783589999999997</v>
      </c>
      <c r="S488" s="26">
        <v>59</v>
      </c>
      <c r="W488" s="120">
        <v>240.96069999999995</v>
      </c>
      <c r="X488" s="120">
        <v>256</v>
      </c>
      <c r="AA488" s="91">
        <v>61.4</v>
      </c>
      <c r="AB488" s="91">
        <v>67.099999999999994</v>
      </c>
      <c r="AC488" s="91">
        <v>67.099999999999994</v>
      </c>
      <c r="AF488" s="105">
        <v>57.4</v>
      </c>
      <c r="AG488" s="138">
        <v>2059</v>
      </c>
      <c r="AH488" s="78">
        <v>52.573910000000005</v>
      </c>
      <c r="AI488" s="97">
        <v>52.573910000000005</v>
      </c>
      <c r="AJ488" s="79">
        <v>67</v>
      </c>
      <c r="AK488" s="79">
        <v>67</v>
      </c>
      <c r="AM488" s="14"/>
      <c r="AW488" s="50">
        <v>1980</v>
      </c>
    </row>
    <row r="489" spans="1:49" ht="10.15" customHeight="1" x14ac:dyDescent="0.2">
      <c r="A489" s="24">
        <v>42368</v>
      </c>
      <c r="B489" s="54">
        <f t="shared" si="48"/>
        <v>2015</v>
      </c>
      <c r="C489" s="56"/>
      <c r="D489" s="17">
        <v>64.8</v>
      </c>
      <c r="E489" s="32">
        <v>35.700000000000003</v>
      </c>
      <c r="F489" s="34">
        <v>4085</v>
      </c>
      <c r="G489" s="34">
        <f t="shared" si="49"/>
        <v>124.02</v>
      </c>
      <c r="H489" s="34">
        <v>139.96311</v>
      </c>
      <c r="I489" s="6">
        <v>127000</v>
      </c>
      <c r="J489" s="6">
        <v>127</v>
      </c>
      <c r="L489" s="96">
        <v>58.9</v>
      </c>
      <c r="M489" s="80">
        <v>2226</v>
      </c>
      <c r="N489" s="145">
        <f t="shared" si="50"/>
        <v>59.09</v>
      </c>
      <c r="O489" s="3">
        <v>60.57479</v>
      </c>
      <c r="S489" s="26">
        <v>59</v>
      </c>
      <c r="W489" s="120">
        <v>240.24482000000006</v>
      </c>
      <c r="X489" s="120">
        <v>256</v>
      </c>
      <c r="AA489" s="91">
        <v>60.2</v>
      </c>
      <c r="AB489" s="91">
        <v>67.099999999999994</v>
      </c>
      <c r="AC489" s="91">
        <v>67.099999999999994</v>
      </c>
      <c r="AF489" s="105">
        <v>57.4</v>
      </c>
      <c r="AG489" s="138">
        <v>2059</v>
      </c>
      <c r="AH489" s="78">
        <v>54.546010000000003</v>
      </c>
      <c r="AI489" s="97">
        <v>54.546010000000003</v>
      </c>
      <c r="AJ489" s="79">
        <v>67</v>
      </c>
      <c r="AK489" s="79">
        <v>67</v>
      </c>
      <c r="AM489" s="14"/>
      <c r="AW489" s="50">
        <v>1980</v>
      </c>
    </row>
    <row r="490" spans="1:49" ht="10.15" customHeight="1" x14ac:dyDescent="0.2">
      <c r="A490" s="24">
        <v>42369</v>
      </c>
      <c r="B490" s="54">
        <f t="shared" si="48"/>
        <v>2015</v>
      </c>
      <c r="D490" s="17">
        <v>64.8</v>
      </c>
      <c r="E490" s="32">
        <v>35.700000000000003</v>
      </c>
      <c r="F490" s="34">
        <v>4085</v>
      </c>
      <c r="G490" s="34">
        <f t="shared" si="49"/>
        <v>124.02</v>
      </c>
      <c r="H490" s="34">
        <v>138.17852999999999</v>
      </c>
      <c r="I490" s="6">
        <v>127000</v>
      </c>
      <c r="J490" s="6">
        <v>127</v>
      </c>
      <c r="L490" s="96">
        <v>58.9</v>
      </c>
      <c r="M490" s="80">
        <v>2226</v>
      </c>
      <c r="N490" s="145">
        <f t="shared" si="50"/>
        <v>59.09</v>
      </c>
      <c r="O490" s="3">
        <v>61.338639999999998</v>
      </c>
      <c r="S490" s="26">
        <v>59</v>
      </c>
      <c r="W490" s="120">
        <v>240.1824299999999</v>
      </c>
      <c r="X490" s="120">
        <v>256</v>
      </c>
      <c r="AA490" s="91">
        <v>60.3</v>
      </c>
      <c r="AB490" s="91">
        <v>67.099999999999994</v>
      </c>
      <c r="AC490" s="91">
        <v>67.099999999999994</v>
      </c>
      <c r="AF490" s="105">
        <v>57.4</v>
      </c>
      <c r="AG490" s="138">
        <v>2059</v>
      </c>
      <c r="AH490" s="78">
        <v>56.061510000000006</v>
      </c>
      <c r="AI490" s="97">
        <v>56.061510000000006</v>
      </c>
      <c r="AJ490" s="79">
        <v>67</v>
      </c>
      <c r="AK490" s="79">
        <v>67</v>
      </c>
      <c r="AM490" s="14"/>
      <c r="AW490" s="50">
        <v>1980</v>
      </c>
    </row>
    <row r="491" spans="1:49" ht="10.15" customHeight="1" x14ac:dyDescent="0.2">
      <c r="A491" s="24">
        <v>42370</v>
      </c>
      <c r="B491" s="54">
        <f t="shared" si="48"/>
        <v>2016</v>
      </c>
      <c r="D491" s="17">
        <v>64.8</v>
      </c>
      <c r="E491" s="32">
        <v>36.5</v>
      </c>
      <c r="F491" s="34">
        <v>4125</v>
      </c>
      <c r="G491" s="34">
        <f t="shared" si="49"/>
        <v>124.02</v>
      </c>
      <c r="H491" s="34">
        <v>136.24781000000002</v>
      </c>
      <c r="I491" s="6">
        <v>127000</v>
      </c>
      <c r="J491" s="6">
        <v>127</v>
      </c>
      <c r="L491" s="96">
        <v>58.1</v>
      </c>
      <c r="M491" s="80">
        <v>2195</v>
      </c>
      <c r="N491" s="145">
        <f t="shared" si="50"/>
        <v>59.09</v>
      </c>
      <c r="O491" s="3">
        <v>59.569269999999996</v>
      </c>
      <c r="S491" s="26">
        <v>58</v>
      </c>
      <c r="V491" s="120" t="s">
        <v>132</v>
      </c>
      <c r="W491" s="120">
        <v>238.38618999999997</v>
      </c>
      <c r="X491" s="111">
        <v>260</v>
      </c>
      <c r="Y491" s="147" t="s">
        <v>157</v>
      </c>
      <c r="AA491" s="91">
        <v>59.5</v>
      </c>
      <c r="AB491" s="91">
        <v>69.5</v>
      </c>
      <c r="AC491" s="91">
        <v>69.5</v>
      </c>
      <c r="AE491" s="146" t="s">
        <v>126</v>
      </c>
      <c r="AF491" s="105">
        <v>57.4</v>
      </c>
      <c r="AG491" s="138">
        <v>2059</v>
      </c>
      <c r="AH491" s="78">
        <v>54.778640000000003</v>
      </c>
      <c r="AI491" s="97">
        <v>54.778640000000003</v>
      </c>
      <c r="AJ491" s="79">
        <v>67</v>
      </c>
      <c r="AK491" s="79">
        <v>72</v>
      </c>
      <c r="AM491" s="14"/>
      <c r="AW491" s="50">
        <v>1980</v>
      </c>
    </row>
    <row r="492" spans="1:49" ht="10.15" customHeight="1" x14ac:dyDescent="0.2">
      <c r="A492" s="24">
        <v>42371</v>
      </c>
      <c r="B492" s="54">
        <f t="shared" si="48"/>
        <v>2016</v>
      </c>
      <c r="D492" s="17">
        <v>64.8</v>
      </c>
      <c r="E492" s="32">
        <v>36.5</v>
      </c>
      <c r="F492" s="34">
        <v>4125</v>
      </c>
      <c r="G492" s="34">
        <f t="shared" si="49"/>
        <v>124.02</v>
      </c>
      <c r="H492" s="34">
        <v>138.22064999999998</v>
      </c>
      <c r="I492" s="6">
        <v>127000</v>
      </c>
      <c r="J492" s="6">
        <v>127</v>
      </c>
      <c r="L492" s="96">
        <v>58.1</v>
      </c>
      <c r="M492" s="80">
        <v>2195</v>
      </c>
      <c r="N492" s="145">
        <f t="shared" si="50"/>
        <v>59.09</v>
      </c>
      <c r="O492" s="3">
        <v>61.125819999999997</v>
      </c>
      <c r="S492" s="26">
        <v>58</v>
      </c>
      <c r="W492" s="120">
        <v>237.61221999999995</v>
      </c>
      <c r="X492" s="120">
        <v>260</v>
      </c>
      <c r="AA492" s="91">
        <v>59.5</v>
      </c>
      <c r="AB492" s="91">
        <v>69.5</v>
      </c>
      <c r="AC492" s="91">
        <v>69.5</v>
      </c>
      <c r="AF492" s="105">
        <v>57.4</v>
      </c>
      <c r="AG492" s="138">
        <v>2059</v>
      </c>
      <c r="AH492" s="78">
        <v>56.127940000000002</v>
      </c>
      <c r="AI492" s="97">
        <v>56.127940000000002</v>
      </c>
      <c r="AJ492" s="79">
        <v>67</v>
      </c>
      <c r="AK492" s="79">
        <v>72</v>
      </c>
      <c r="AM492" s="14"/>
      <c r="AW492" s="50">
        <v>1980</v>
      </c>
    </row>
    <row r="493" spans="1:49" ht="10.15" customHeight="1" x14ac:dyDescent="0.2">
      <c r="A493" s="24">
        <v>42372</v>
      </c>
      <c r="B493" s="54">
        <f t="shared" si="48"/>
        <v>2016</v>
      </c>
      <c r="D493" s="17">
        <v>64.8</v>
      </c>
      <c r="E493" s="32">
        <v>36.5</v>
      </c>
      <c r="F493" s="34">
        <v>4125</v>
      </c>
      <c r="G493" s="34">
        <f t="shared" si="49"/>
        <v>124.02</v>
      </c>
      <c r="H493" s="34">
        <v>137.90323999999998</v>
      </c>
      <c r="I493" s="6">
        <v>127000</v>
      </c>
      <c r="J493" s="6">
        <v>127</v>
      </c>
      <c r="L493" s="96">
        <v>58.1</v>
      </c>
      <c r="M493" s="80">
        <v>2195</v>
      </c>
      <c r="N493" s="145">
        <f t="shared" si="50"/>
        <v>59.09</v>
      </c>
      <c r="O493" s="3">
        <v>59.80462</v>
      </c>
      <c r="S493" s="26">
        <v>58</v>
      </c>
      <c r="W493" s="120">
        <v>230.62658999999994</v>
      </c>
      <c r="X493" s="120">
        <v>260</v>
      </c>
      <c r="AA493" s="91">
        <v>61.3</v>
      </c>
      <c r="AB493" s="91">
        <v>69.5</v>
      </c>
      <c r="AC493" s="91">
        <v>69.5</v>
      </c>
      <c r="AF493" s="105">
        <v>57.4</v>
      </c>
      <c r="AG493" s="138">
        <v>2059</v>
      </c>
      <c r="AH493" s="78">
        <v>54.790990000000001</v>
      </c>
      <c r="AI493" s="97">
        <v>54.790990000000001</v>
      </c>
      <c r="AJ493" s="79">
        <v>67</v>
      </c>
      <c r="AK493" s="79">
        <v>72</v>
      </c>
      <c r="AM493" s="14"/>
      <c r="AW493" s="50">
        <v>1980</v>
      </c>
    </row>
    <row r="494" spans="1:49" ht="10.15" customHeight="1" x14ac:dyDescent="0.2">
      <c r="A494" s="24">
        <v>42373</v>
      </c>
      <c r="B494" s="54">
        <f t="shared" ref="B494:B557" si="53">YEAR(A494)</f>
        <v>2016</v>
      </c>
      <c r="D494" s="17">
        <v>64.8</v>
      </c>
      <c r="E494" s="32">
        <v>36.5</v>
      </c>
      <c r="F494" s="34">
        <v>4125</v>
      </c>
      <c r="G494" s="34">
        <f t="shared" si="49"/>
        <v>124.02</v>
      </c>
      <c r="H494" s="34">
        <v>138.67651000000001</v>
      </c>
      <c r="I494" s="6">
        <v>127000</v>
      </c>
      <c r="J494" s="6">
        <v>127</v>
      </c>
      <c r="L494" s="96">
        <v>58.1</v>
      </c>
      <c r="M494" s="80">
        <v>2195</v>
      </c>
      <c r="N494" s="145">
        <f t="shared" si="50"/>
        <v>59.09</v>
      </c>
      <c r="O494" s="3">
        <v>59.627220000000001</v>
      </c>
      <c r="S494" s="26">
        <v>58</v>
      </c>
      <c r="W494" s="120">
        <v>230.25114000000008</v>
      </c>
      <c r="X494" s="120">
        <v>260</v>
      </c>
      <c r="AA494" s="91">
        <v>60</v>
      </c>
      <c r="AB494" s="91">
        <v>69.5</v>
      </c>
      <c r="AC494" s="91">
        <v>69.5</v>
      </c>
      <c r="AF494" s="105">
        <v>57.4</v>
      </c>
      <c r="AG494" s="138">
        <v>2059</v>
      </c>
      <c r="AH494" s="78">
        <v>54.520519999999998</v>
      </c>
      <c r="AI494" s="97">
        <v>54.520519999999998</v>
      </c>
      <c r="AJ494" s="79">
        <v>67</v>
      </c>
      <c r="AK494" s="79">
        <v>72</v>
      </c>
      <c r="AM494" s="14"/>
      <c r="AW494" s="50">
        <v>1980</v>
      </c>
    </row>
    <row r="495" spans="1:49" ht="10.15" customHeight="1" x14ac:dyDescent="0.2">
      <c r="A495" s="24">
        <v>42374</v>
      </c>
      <c r="B495" s="54">
        <f t="shared" si="53"/>
        <v>2016</v>
      </c>
      <c r="D495" s="17">
        <v>64.8</v>
      </c>
      <c r="E495" s="32">
        <v>36.5</v>
      </c>
      <c r="F495" s="34">
        <v>4125</v>
      </c>
      <c r="G495" s="34">
        <f t="shared" si="49"/>
        <v>124.02</v>
      </c>
      <c r="H495" s="34">
        <v>145.57133000000002</v>
      </c>
      <c r="I495" s="6">
        <v>127000</v>
      </c>
      <c r="J495" s="6">
        <v>127</v>
      </c>
      <c r="L495" s="96">
        <v>58.1</v>
      </c>
      <c r="M495" s="80">
        <v>2195</v>
      </c>
      <c r="N495" s="145">
        <f t="shared" si="50"/>
        <v>59.09</v>
      </c>
      <c r="O495" s="3">
        <v>60.285319999999999</v>
      </c>
      <c r="S495" s="26">
        <v>58</v>
      </c>
      <c r="W495" s="120">
        <v>235.52952999999997</v>
      </c>
      <c r="X495" s="120">
        <v>260</v>
      </c>
      <c r="AA495" s="91">
        <v>60.3</v>
      </c>
      <c r="AB495" s="91">
        <v>69.5</v>
      </c>
      <c r="AC495" s="91">
        <v>69.5</v>
      </c>
      <c r="AF495" s="105">
        <v>57.4</v>
      </c>
      <c r="AG495" s="138">
        <v>2059</v>
      </c>
      <c r="AH495" s="78">
        <v>54.905080000000005</v>
      </c>
      <c r="AI495" s="97">
        <v>54.905080000000005</v>
      </c>
      <c r="AJ495" s="79">
        <v>67</v>
      </c>
      <c r="AK495" s="79">
        <v>72</v>
      </c>
      <c r="AM495" s="14"/>
      <c r="AW495" s="50">
        <v>1980</v>
      </c>
    </row>
    <row r="496" spans="1:49" ht="10.15" customHeight="1" x14ac:dyDescent="0.2">
      <c r="A496" s="24">
        <v>42375</v>
      </c>
      <c r="B496" s="54">
        <f t="shared" si="53"/>
        <v>2016</v>
      </c>
      <c r="D496" s="17">
        <v>64.8</v>
      </c>
      <c r="E496" s="32">
        <v>36.5</v>
      </c>
      <c r="F496" s="34">
        <v>4125</v>
      </c>
      <c r="G496" s="34">
        <f t="shared" ref="G496:G559" si="54">$G$430</f>
        <v>124.02</v>
      </c>
      <c r="H496" s="34">
        <v>142.4726</v>
      </c>
      <c r="I496" s="6">
        <v>127000</v>
      </c>
      <c r="J496" s="6">
        <v>127</v>
      </c>
      <c r="L496" s="96">
        <v>58.1</v>
      </c>
      <c r="M496" s="80">
        <v>2195</v>
      </c>
      <c r="N496" s="145">
        <f t="shared" ref="N496:N559" si="55">$N$430</f>
        <v>59.09</v>
      </c>
      <c r="O496" s="3">
        <v>59.729230000000001</v>
      </c>
      <c r="S496" s="26">
        <v>58</v>
      </c>
      <c r="W496" s="120">
        <v>234.57791999999998</v>
      </c>
      <c r="X496" s="120">
        <v>260</v>
      </c>
      <c r="AA496" s="91">
        <v>62.9</v>
      </c>
      <c r="AB496" s="91">
        <v>69.5</v>
      </c>
      <c r="AC496" s="91">
        <v>69.5</v>
      </c>
      <c r="AF496" s="105">
        <v>57.4</v>
      </c>
      <c r="AG496" s="138">
        <v>2059</v>
      </c>
      <c r="AH496" s="78">
        <v>55.265349999999998</v>
      </c>
      <c r="AI496" s="97">
        <v>55.265349999999998</v>
      </c>
      <c r="AJ496" s="79">
        <v>67</v>
      </c>
      <c r="AK496" s="79">
        <v>72</v>
      </c>
      <c r="AM496" s="14"/>
      <c r="AW496" s="50">
        <v>1980</v>
      </c>
    </row>
    <row r="497" spans="1:49" ht="10.15" customHeight="1" x14ac:dyDescent="0.2">
      <c r="A497" s="24">
        <v>42376</v>
      </c>
      <c r="B497" s="54">
        <f t="shared" si="53"/>
        <v>2016</v>
      </c>
      <c r="D497" s="17">
        <v>64.8</v>
      </c>
      <c r="E497" s="32">
        <v>36.5</v>
      </c>
      <c r="F497" s="34">
        <v>4125</v>
      </c>
      <c r="G497" s="34">
        <f t="shared" si="54"/>
        <v>124.02</v>
      </c>
      <c r="H497" s="34">
        <v>142.72635</v>
      </c>
      <c r="I497" s="6">
        <v>127000</v>
      </c>
      <c r="J497" s="6">
        <v>127</v>
      </c>
      <c r="L497" s="96">
        <v>58.1</v>
      </c>
      <c r="M497" s="80">
        <v>2195</v>
      </c>
      <c r="N497" s="145">
        <f t="shared" si="55"/>
        <v>59.09</v>
      </c>
      <c r="O497" s="3">
        <v>62.533709999999999</v>
      </c>
      <c r="S497" s="26">
        <v>58</v>
      </c>
      <c r="W497" s="120">
        <v>232.56989000000004</v>
      </c>
      <c r="X497" s="120">
        <v>260</v>
      </c>
      <c r="AA497" s="91">
        <v>61.8</v>
      </c>
      <c r="AB497" s="91">
        <v>69.5</v>
      </c>
      <c r="AC497" s="91">
        <v>69.5</v>
      </c>
      <c r="AF497" s="105">
        <v>57.4</v>
      </c>
      <c r="AG497" s="138">
        <v>2059</v>
      </c>
      <c r="AH497" s="78">
        <v>58.259389999999996</v>
      </c>
      <c r="AI497" s="97">
        <v>58.259389999999996</v>
      </c>
      <c r="AJ497" s="79">
        <v>67</v>
      </c>
      <c r="AK497" s="79">
        <v>72</v>
      </c>
      <c r="AM497" s="14"/>
      <c r="AW497" s="50">
        <v>1980</v>
      </c>
    </row>
    <row r="498" spans="1:49" ht="10.15" customHeight="1" x14ac:dyDescent="0.2">
      <c r="A498" s="24">
        <v>42377</v>
      </c>
      <c r="B498" s="54">
        <f t="shared" si="53"/>
        <v>2016</v>
      </c>
      <c r="D498" s="17">
        <v>64.8</v>
      </c>
      <c r="E498" s="32">
        <v>36.5</v>
      </c>
      <c r="F498" s="34">
        <v>4125</v>
      </c>
      <c r="G498" s="34">
        <f t="shared" si="54"/>
        <v>124.02</v>
      </c>
      <c r="H498" s="34">
        <v>142.7183</v>
      </c>
      <c r="I498" s="6">
        <v>127000</v>
      </c>
      <c r="J498" s="6">
        <v>127</v>
      </c>
      <c r="L498" s="96">
        <v>58.1</v>
      </c>
      <c r="M498" s="80">
        <v>2195</v>
      </c>
      <c r="N498" s="145">
        <f t="shared" si="55"/>
        <v>59.09</v>
      </c>
      <c r="O498" s="3">
        <v>61.968269999999997</v>
      </c>
      <c r="S498" s="26">
        <v>58</v>
      </c>
      <c r="W498" s="120">
        <v>235.72115999999997</v>
      </c>
      <c r="X498" s="120">
        <v>260</v>
      </c>
      <c r="AA498" s="91">
        <v>61.6</v>
      </c>
      <c r="AB498" s="91">
        <v>69.5</v>
      </c>
      <c r="AC498" s="91">
        <v>69.5</v>
      </c>
      <c r="AF498" s="105">
        <v>57.4</v>
      </c>
      <c r="AG498" s="138">
        <v>2059</v>
      </c>
      <c r="AH498" s="78">
        <v>56.688269999999996</v>
      </c>
      <c r="AI498" s="97">
        <v>56.688269999999996</v>
      </c>
      <c r="AJ498" s="79">
        <v>67</v>
      </c>
      <c r="AK498" s="79">
        <v>72</v>
      </c>
      <c r="AM498" s="14"/>
      <c r="AW498" s="50">
        <v>1980</v>
      </c>
    </row>
    <row r="499" spans="1:49" ht="10.15" customHeight="1" x14ac:dyDescent="0.2">
      <c r="A499" s="24">
        <v>42378</v>
      </c>
      <c r="B499" s="54">
        <f t="shared" si="53"/>
        <v>2016</v>
      </c>
      <c r="D499" s="17">
        <v>64.8</v>
      </c>
      <c r="E499" s="32">
        <v>36.5</v>
      </c>
      <c r="F499" s="34">
        <v>4125</v>
      </c>
      <c r="G499" s="34">
        <f t="shared" si="54"/>
        <v>124.02</v>
      </c>
      <c r="H499" s="34">
        <v>141.34978999999998</v>
      </c>
      <c r="I499" s="6">
        <v>127000</v>
      </c>
      <c r="J499" s="6">
        <v>127</v>
      </c>
      <c r="L499" s="96">
        <v>58.1</v>
      </c>
      <c r="M499" s="80">
        <v>2195</v>
      </c>
      <c r="N499" s="145">
        <f t="shared" si="55"/>
        <v>59.09</v>
      </c>
      <c r="O499" s="3">
        <v>60.181870000000004</v>
      </c>
      <c r="S499" s="26">
        <v>58</v>
      </c>
      <c r="W499" s="120">
        <v>237.89572000000004</v>
      </c>
      <c r="X499" s="120">
        <v>260</v>
      </c>
      <c r="AA499" s="91">
        <v>59.8</v>
      </c>
      <c r="AB499" s="91">
        <v>69.5</v>
      </c>
      <c r="AC499" s="91">
        <v>69.5</v>
      </c>
      <c r="AF499" s="105">
        <v>57.4</v>
      </c>
      <c r="AG499" s="138">
        <v>2059</v>
      </c>
      <c r="AH499" s="78">
        <v>54.778550000000003</v>
      </c>
      <c r="AI499" s="97">
        <v>54.778550000000003</v>
      </c>
      <c r="AJ499" s="79">
        <v>67</v>
      </c>
      <c r="AK499" s="79">
        <v>72</v>
      </c>
      <c r="AM499" s="14"/>
      <c r="AW499" s="50">
        <v>1980</v>
      </c>
    </row>
    <row r="500" spans="1:49" ht="10.15" customHeight="1" x14ac:dyDescent="0.2">
      <c r="A500" s="24">
        <v>42379</v>
      </c>
      <c r="B500" s="54">
        <f t="shared" si="53"/>
        <v>2016</v>
      </c>
      <c r="D500" s="17">
        <v>64.8</v>
      </c>
      <c r="E500" s="32">
        <v>36.5</v>
      </c>
      <c r="F500" s="34">
        <v>4125</v>
      </c>
      <c r="G500" s="34">
        <f t="shared" si="54"/>
        <v>124.02</v>
      </c>
      <c r="H500" s="34">
        <v>144.07923</v>
      </c>
      <c r="I500" s="6">
        <v>127000</v>
      </c>
      <c r="J500" s="6">
        <v>127</v>
      </c>
      <c r="L500" s="96">
        <v>58.1</v>
      </c>
      <c r="M500" s="80">
        <v>2195</v>
      </c>
      <c r="N500" s="145">
        <f t="shared" si="55"/>
        <v>59.09</v>
      </c>
      <c r="O500" s="3">
        <v>59.815739999999998</v>
      </c>
      <c r="S500" s="26">
        <v>58</v>
      </c>
      <c r="W500" s="120">
        <v>237.34034000000003</v>
      </c>
      <c r="X500" s="120">
        <v>260</v>
      </c>
      <c r="AA500" s="91">
        <v>59.4</v>
      </c>
      <c r="AB500" s="91">
        <v>69.5</v>
      </c>
      <c r="AC500" s="91">
        <v>69.5</v>
      </c>
      <c r="AF500" s="105">
        <v>57.4</v>
      </c>
      <c r="AG500" s="138">
        <v>2059</v>
      </c>
      <c r="AH500" s="78">
        <v>54.857190000000003</v>
      </c>
      <c r="AI500" s="97">
        <v>54.857190000000003</v>
      </c>
      <c r="AJ500" s="79">
        <v>67</v>
      </c>
      <c r="AK500" s="79">
        <v>72</v>
      </c>
      <c r="AM500" s="14"/>
      <c r="AW500" s="50">
        <v>1980</v>
      </c>
    </row>
    <row r="501" spans="1:49" ht="10.15" customHeight="1" x14ac:dyDescent="0.2">
      <c r="A501" s="24">
        <v>42380</v>
      </c>
      <c r="B501" s="54">
        <f t="shared" si="53"/>
        <v>2016</v>
      </c>
      <c r="D501" s="17">
        <v>64.8</v>
      </c>
      <c r="E501" s="32">
        <v>36.5</v>
      </c>
      <c r="F501" s="34">
        <v>4125</v>
      </c>
      <c r="G501" s="34">
        <f t="shared" si="54"/>
        <v>124.02</v>
      </c>
      <c r="H501" s="34">
        <v>141.92613</v>
      </c>
      <c r="I501" s="6">
        <v>127000</v>
      </c>
      <c r="J501" s="6">
        <v>127</v>
      </c>
      <c r="L501" s="96">
        <v>58.1</v>
      </c>
      <c r="M501" s="80">
        <v>2195</v>
      </c>
      <c r="N501" s="145">
        <f t="shared" si="55"/>
        <v>59.09</v>
      </c>
      <c r="O501" s="3">
        <v>60.265639999999998</v>
      </c>
      <c r="S501" s="26">
        <v>58</v>
      </c>
      <c r="W501" s="120">
        <v>236.39542</v>
      </c>
      <c r="X501" s="111">
        <v>250</v>
      </c>
      <c r="Y501" s="136" t="s">
        <v>153</v>
      </c>
      <c r="AA501" s="91">
        <v>59.2</v>
      </c>
      <c r="AB501" s="91">
        <v>69.5</v>
      </c>
      <c r="AC501" s="91">
        <v>69.5</v>
      </c>
      <c r="AF501" s="105">
        <v>57.4</v>
      </c>
      <c r="AG501" s="138">
        <v>2059</v>
      </c>
      <c r="AH501" s="78">
        <v>55.307410000000004</v>
      </c>
      <c r="AI501" s="97">
        <v>55.307410000000004</v>
      </c>
      <c r="AJ501" s="79">
        <v>67</v>
      </c>
      <c r="AK501" s="79">
        <v>72</v>
      </c>
      <c r="AM501" s="14"/>
      <c r="AW501" s="50">
        <v>1980</v>
      </c>
    </row>
    <row r="502" spans="1:49" ht="10.15" customHeight="1" x14ac:dyDescent="0.2">
      <c r="A502" s="24">
        <v>42381</v>
      </c>
      <c r="B502" s="54">
        <f t="shared" si="53"/>
        <v>2016</v>
      </c>
      <c r="D502" s="17">
        <v>64.8</v>
      </c>
      <c r="E502" s="32">
        <v>36.5</v>
      </c>
      <c r="F502" s="34">
        <v>4125</v>
      </c>
      <c r="G502" s="34">
        <f t="shared" si="54"/>
        <v>124.02</v>
      </c>
      <c r="H502" s="34">
        <v>139.73349999999999</v>
      </c>
      <c r="I502" s="6">
        <v>127000</v>
      </c>
      <c r="J502" s="6">
        <v>127</v>
      </c>
      <c r="L502" s="96">
        <v>58.1</v>
      </c>
      <c r="M502" s="80">
        <v>2195</v>
      </c>
      <c r="N502" s="145">
        <f t="shared" si="55"/>
        <v>59.09</v>
      </c>
      <c r="O502" s="3">
        <v>58.405050000000003</v>
      </c>
      <c r="S502" s="26">
        <v>58</v>
      </c>
      <c r="W502" s="120">
        <v>233.79076999999995</v>
      </c>
      <c r="X502" s="111">
        <v>250</v>
      </c>
      <c r="Y502" s="136" t="s">
        <v>117</v>
      </c>
      <c r="AA502" s="91">
        <v>57.7</v>
      </c>
      <c r="AB502" s="91">
        <v>69.5</v>
      </c>
      <c r="AC502" s="91">
        <v>69.5</v>
      </c>
      <c r="AF502" s="105">
        <v>57.4</v>
      </c>
      <c r="AG502" s="138">
        <v>2059</v>
      </c>
      <c r="AH502" s="78">
        <v>53.876109999999997</v>
      </c>
      <c r="AI502" s="97">
        <v>53.876109999999997</v>
      </c>
      <c r="AJ502" s="79">
        <v>67</v>
      </c>
      <c r="AK502" s="79">
        <v>72</v>
      </c>
      <c r="AM502" s="14"/>
      <c r="AW502" s="50">
        <v>1980</v>
      </c>
    </row>
    <row r="503" spans="1:49" ht="10.15" customHeight="1" x14ac:dyDescent="0.2">
      <c r="A503" s="24">
        <v>42382</v>
      </c>
      <c r="B503" s="54">
        <f t="shared" si="53"/>
        <v>2016</v>
      </c>
      <c r="D503" s="17">
        <v>64.8</v>
      </c>
      <c r="E503" s="32">
        <v>36.5</v>
      </c>
      <c r="F503" s="34">
        <v>4125</v>
      </c>
      <c r="G503" s="34">
        <f t="shared" si="54"/>
        <v>124.02</v>
      </c>
      <c r="H503" s="34">
        <v>141.99340000000001</v>
      </c>
      <c r="I503" s="6">
        <v>127000</v>
      </c>
      <c r="J503" s="6">
        <v>127</v>
      </c>
      <c r="L503" s="96">
        <v>58.1</v>
      </c>
      <c r="M503" s="80">
        <v>2195</v>
      </c>
      <c r="N503" s="145">
        <f t="shared" si="55"/>
        <v>59.09</v>
      </c>
      <c r="O503" s="3">
        <v>59.287349999999996</v>
      </c>
      <c r="S503" s="26">
        <v>58</v>
      </c>
      <c r="W503" s="120">
        <v>225.57926999999989</v>
      </c>
      <c r="X503" s="111">
        <v>250</v>
      </c>
      <c r="Y503" s="136" t="s">
        <v>117</v>
      </c>
      <c r="AA503" s="91">
        <v>56.7</v>
      </c>
      <c r="AB503" s="91">
        <v>69.5</v>
      </c>
      <c r="AC503" s="91">
        <v>69.5</v>
      </c>
      <c r="AF503" s="105">
        <v>57.4</v>
      </c>
      <c r="AG503" s="138">
        <v>2059</v>
      </c>
      <c r="AH503" s="78">
        <v>54.907419999999995</v>
      </c>
      <c r="AI503" s="97">
        <v>54.907419999999995</v>
      </c>
      <c r="AJ503" s="79">
        <v>67</v>
      </c>
      <c r="AK503" s="79">
        <v>72</v>
      </c>
      <c r="AM503" s="14"/>
      <c r="AW503" s="50">
        <v>1980</v>
      </c>
    </row>
    <row r="504" spans="1:49" ht="10.15" customHeight="1" x14ac:dyDescent="0.2">
      <c r="A504" s="24">
        <v>42383</v>
      </c>
      <c r="B504" s="54">
        <f t="shared" si="53"/>
        <v>2016</v>
      </c>
      <c r="D504" s="17">
        <v>64.8</v>
      </c>
      <c r="E504" s="32">
        <v>36.5</v>
      </c>
      <c r="F504" s="34">
        <v>4125</v>
      </c>
      <c r="G504" s="34">
        <f t="shared" si="54"/>
        <v>124.02</v>
      </c>
      <c r="H504" s="34">
        <v>144.28905999999998</v>
      </c>
      <c r="I504" s="6">
        <v>127000</v>
      </c>
      <c r="J504" s="6">
        <v>127</v>
      </c>
      <c r="L504" s="96">
        <v>58.1</v>
      </c>
      <c r="M504" s="80">
        <v>2195</v>
      </c>
      <c r="N504" s="145">
        <f t="shared" si="55"/>
        <v>59.09</v>
      </c>
      <c r="O504" s="3">
        <v>60.115580000000001</v>
      </c>
      <c r="S504" s="26">
        <v>58</v>
      </c>
      <c r="W504" s="120">
        <v>236.18104000000019</v>
      </c>
      <c r="X504" s="111">
        <v>250</v>
      </c>
      <c r="Y504" s="136" t="s">
        <v>117</v>
      </c>
      <c r="AA504" s="91">
        <v>56.9</v>
      </c>
      <c r="AB504" s="91">
        <v>69.5</v>
      </c>
      <c r="AC504" s="91">
        <v>69.5</v>
      </c>
      <c r="AF504" s="105">
        <v>57.4</v>
      </c>
      <c r="AG504" s="138">
        <v>2059</v>
      </c>
      <c r="AH504" s="78">
        <v>55.501910000000002</v>
      </c>
      <c r="AI504" s="97">
        <v>55.501910000000002</v>
      </c>
      <c r="AJ504" s="79">
        <v>67</v>
      </c>
      <c r="AK504" s="79">
        <v>72</v>
      </c>
      <c r="AM504" s="14"/>
      <c r="AW504" s="50">
        <v>1980</v>
      </c>
    </row>
    <row r="505" spans="1:49" ht="10.15" customHeight="1" x14ac:dyDescent="0.2">
      <c r="A505" s="24">
        <v>42384</v>
      </c>
      <c r="B505" s="54">
        <f t="shared" si="53"/>
        <v>2016</v>
      </c>
      <c r="D505" s="17">
        <v>64.8</v>
      </c>
      <c r="E505" s="32">
        <v>36.5</v>
      </c>
      <c r="F505" s="34">
        <v>4125</v>
      </c>
      <c r="G505" s="34">
        <f t="shared" si="54"/>
        <v>124.02</v>
      </c>
      <c r="H505" s="34">
        <v>140.02986000000001</v>
      </c>
      <c r="I505" s="6">
        <v>127000</v>
      </c>
      <c r="J505" s="6">
        <v>127</v>
      </c>
      <c r="L505" s="96">
        <v>58.1</v>
      </c>
      <c r="M505" s="80">
        <v>2195</v>
      </c>
      <c r="N505" s="145">
        <f t="shared" si="55"/>
        <v>59.09</v>
      </c>
      <c r="O505" s="3">
        <v>59.932679999999998</v>
      </c>
      <c r="S505" s="26">
        <v>58</v>
      </c>
      <c r="W505" s="120">
        <v>238.65014999999988</v>
      </c>
      <c r="X505" s="111">
        <v>250</v>
      </c>
      <c r="Y505" s="136" t="s">
        <v>117</v>
      </c>
      <c r="AA505" s="91">
        <v>56.3</v>
      </c>
      <c r="AB505" s="91">
        <v>69.5</v>
      </c>
      <c r="AC505" s="91">
        <f>AB505+$AC$1</f>
        <v>70.911000000000001</v>
      </c>
      <c r="AE505" s="146" t="s">
        <v>150</v>
      </c>
      <c r="AF505" s="105">
        <v>57.4</v>
      </c>
      <c r="AG505" s="138">
        <v>2059</v>
      </c>
      <c r="AH505" s="78">
        <v>54.349580000000003</v>
      </c>
      <c r="AI505" s="97">
        <v>54.349580000000003</v>
      </c>
      <c r="AJ505" s="79">
        <v>67</v>
      </c>
      <c r="AK505" s="79">
        <v>72</v>
      </c>
      <c r="AM505" s="14"/>
      <c r="AW505" s="50">
        <v>1980</v>
      </c>
    </row>
    <row r="506" spans="1:49" ht="10.15" customHeight="1" x14ac:dyDescent="0.2">
      <c r="A506" s="24">
        <v>42385</v>
      </c>
      <c r="B506" s="54">
        <f t="shared" si="53"/>
        <v>2016</v>
      </c>
      <c r="D506" s="17">
        <v>64.8</v>
      </c>
      <c r="E506" s="32">
        <v>36.5</v>
      </c>
      <c r="F506" s="34">
        <v>4125</v>
      </c>
      <c r="G506" s="34">
        <f t="shared" si="54"/>
        <v>124.02</v>
      </c>
      <c r="H506" s="34">
        <v>139.31124</v>
      </c>
      <c r="I506" s="6">
        <v>127000</v>
      </c>
      <c r="J506" s="6">
        <v>127</v>
      </c>
      <c r="L506" s="96">
        <v>58.1</v>
      </c>
      <c r="M506" s="80">
        <v>2195</v>
      </c>
      <c r="N506" s="145">
        <f t="shared" si="55"/>
        <v>59.09</v>
      </c>
      <c r="O506" s="3">
        <v>60.51502</v>
      </c>
      <c r="S506" s="26">
        <v>58</v>
      </c>
      <c r="W506" s="120">
        <v>236.43972999999991</v>
      </c>
      <c r="X506" s="111">
        <v>250</v>
      </c>
      <c r="Y506" s="136" t="s">
        <v>117</v>
      </c>
      <c r="AA506" s="91">
        <v>54.9</v>
      </c>
      <c r="AB506" s="91">
        <v>69.5</v>
      </c>
      <c r="AC506" s="91">
        <f t="shared" ref="AC506:AC569" si="56">AB506+$AC$1</f>
        <v>70.911000000000001</v>
      </c>
      <c r="AF506" s="105">
        <v>57.4</v>
      </c>
      <c r="AG506" s="138">
        <v>2059</v>
      </c>
      <c r="AH506" s="78">
        <v>54.631230000000002</v>
      </c>
      <c r="AI506" s="97">
        <v>54.631230000000002</v>
      </c>
      <c r="AJ506" s="79">
        <v>67</v>
      </c>
      <c r="AK506" s="79">
        <v>72</v>
      </c>
      <c r="AM506" s="14"/>
      <c r="AW506" s="50">
        <v>1980</v>
      </c>
    </row>
    <row r="507" spans="1:49" ht="10.15" customHeight="1" x14ac:dyDescent="0.2">
      <c r="A507" s="24">
        <v>42386</v>
      </c>
      <c r="B507" s="54">
        <f t="shared" si="53"/>
        <v>2016</v>
      </c>
      <c r="D507" s="17">
        <v>64.8</v>
      </c>
      <c r="E507" s="32">
        <v>36.5</v>
      </c>
      <c r="F507" s="34">
        <v>4125</v>
      </c>
      <c r="G507" s="34">
        <f t="shared" si="54"/>
        <v>124.02</v>
      </c>
      <c r="H507" s="34">
        <v>140.66528</v>
      </c>
      <c r="I507" s="6">
        <v>127000</v>
      </c>
      <c r="J507" s="6">
        <v>127</v>
      </c>
      <c r="L507" s="96">
        <v>58.1</v>
      </c>
      <c r="M507" s="80">
        <v>2195</v>
      </c>
      <c r="N507" s="145">
        <f t="shared" si="55"/>
        <v>59.09</v>
      </c>
      <c r="O507" s="3">
        <v>60.293120000000002</v>
      </c>
      <c r="S507" s="26">
        <v>58</v>
      </c>
      <c r="W507" s="120">
        <v>237.07648999999995</v>
      </c>
      <c r="X507" s="111">
        <v>250</v>
      </c>
      <c r="Y507" s="136" t="s">
        <v>117</v>
      </c>
      <c r="AA507" s="91">
        <v>55.9</v>
      </c>
      <c r="AB507" s="91">
        <v>69.5</v>
      </c>
      <c r="AC507" s="91">
        <f t="shared" si="56"/>
        <v>70.911000000000001</v>
      </c>
      <c r="AF507" s="105">
        <v>57.4</v>
      </c>
      <c r="AG507" s="138">
        <v>2059</v>
      </c>
      <c r="AH507" s="78">
        <v>55.013870000000004</v>
      </c>
      <c r="AI507" s="97">
        <v>55.013870000000004</v>
      </c>
      <c r="AJ507" s="79">
        <v>67</v>
      </c>
      <c r="AK507" s="79">
        <v>72</v>
      </c>
      <c r="AM507" s="14"/>
      <c r="AW507" s="50">
        <v>1980</v>
      </c>
    </row>
    <row r="508" spans="1:49" ht="10.15" customHeight="1" x14ac:dyDescent="0.2">
      <c r="A508" s="24">
        <v>42387</v>
      </c>
      <c r="B508" s="54">
        <f t="shared" si="53"/>
        <v>2016</v>
      </c>
      <c r="D508" s="17">
        <v>64.8</v>
      </c>
      <c r="E508" s="32">
        <v>36.5</v>
      </c>
      <c r="F508" s="34">
        <v>4125</v>
      </c>
      <c r="G508" s="34">
        <f t="shared" si="54"/>
        <v>124.02</v>
      </c>
      <c r="H508" s="34">
        <v>140.01402000000002</v>
      </c>
      <c r="I508" s="6">
        <v>127000</v>
      </c>
      <c r="J508" s="6">
        <v>127</v>
      </c>
      <c r="L508" s="96">
        <v>58.1</v>
      </c>
      <c r="M508" s="80">
        <v>2195</v>
      </c>
      <c r="N508" s="145">
        <f t="shared" si="55"/>
        <v>59.09</v>
      </c>
      <c r="O508" s="3">
        <v>60.476500000000001</v>
      </c>
      <c r="S508" s="26">
        <v>58</v>
      </c>
      <c r="W508" s="120">
        <v>231.87116999999981</v>
      </c>
      <c r="X508" s="111">
        <v>250</v>
      </c>
      <c r="Y508" s="136" t="s">
        <v>117</v>
      </c>
      <c r="AA508" s="91">
        <v>56</v>
      </c>
      <c r="AB508" s="91">
        <v>69.5</v>
      </c>
      <c r="AC508" s="91">
        <f t="shared" si="56"/>
        <v>70.911000000000001</v>
      </c>
      <c r="AF508" s="105">
        <v>57.4</v>
      </c>
      <c r="AG508" s="138">
        <v>2059</v>
      </c>
      <c r="AH508" s="78">
        <v>55.146699999999996</v>
      </c>
      <c r="AI508" s="97">
        <v>55.146699999999996</v>
      </c>
      <c r="AJ508" s="79">
        <v>67</v>
      </c>
      <c r="AK508" s="79">
        <v>72</v>
      </c>
      <c r="AM508" s="14"/>
      <c r="AW508" s="50">
        <v>1980</v>
      </c>
    </row>
    <row r="509" spans="1:49" ht="10.15" customHeight="1" x14ac:dyDescent="0.2">
      <c r="A509" s="24">
        <v>42388</v>
      </c>
      <c r="B509" s="54">
        <f t="shared" si="53"/>
        <v>2016</v>
      </c>
      <c r="D509" s="17">
        <v>64.8</v>
      </c>
      <c r="E509" s="32">
        <v>36.5</v>
      </c>
      <c r="F509" s="34">
        <v>4125</v>
      </c>
      <c r="G509" s="34">
        <f t="shared" si="54"/>
        <v>124.02</v>
      </c>
      <c r="H509" s="34">
        <v>138.15235000000001</v>
      </c>
      <c r="I509" s="6">
        <v>127000</v>
      </c>
      <c r="J509" s="6">
        <v>127</v>
      </c>
      <c r="L509" s="96">
        <v>58.1</v>
      </c>
      <c r="M509" s="80">
        <v>2195</v>
      </c>
      <c r="N509" s="145">
        <f t="shared" si="55"/>
        <v>59.09</v>
      </c>
      <c r="O509" s="3">
        <v>60.42492</v>
      </c>
      <c r="S509" s="26">
        <v>58</v>
      </c>
      <c r="W509" s="120">
        <v>227.91145999999992</v>
      </c>
      <c r="X509" s="111">
        <v>250</v>
      </c>
      <c r="Y509" s="136" t="s">
        <v>117</v>
      </c>
      <c r="AA509" s="91">
        <v>56.9</v>
      </c>
      <c r="AB509" s="91">
        <v>69.5</v>
      </c>
      <c r="AC509" s="91">
        <f t="shared" si="56"/>
        <v>70.911000000000001</v>
      </c>
      <c r="AF509" s="105">
        <v>57.4</v>
      </c>
      <c r="AG509" s="138">
        <v>2059</v>
      </c>
      <c r="AH509" s="78">
        <v>54.873519999999999</v>
      </c>
      <c r="AI509" s="97">
        <v>54.873519999999999</v>
      </c>
      <c r="AJ509" s="79">
        <v>67</v>
      </c>
      <c r="AK509" s="79">
        <v>72</v>
      </c>
      <c r="AM509" s="14"/>
      <c r="AW509" s="50">
        <v>1980</v>
      </c>
    </row>
    <row r="510" spans="1:49" ht="10.15" customHeight="1" x14ac:dyDescent="0.2">
      <c r="A510" s="24">
        <v>42389</v>
      </c>
      <c r="B510" s="54">
        <f t="shared" si="53"/>
        <v>2016</v>
      </c>
      <c r="D510" s="17">
        <v>64.8</v>
      </c>
      <c r="E510" s="32">
        <v>36.5</v>
      </c>
      <c r="F510" s="34">
        <v>4125</v>
      </c>
      <c r="G510" s="34">
        <f t="shared" si="54"/>
        <v>124.02</v>
      </c>
      <c r="H510" s="34">
        <v>138.93045000000001</v>
      </c>
      <c r="I510" s="6">
        <v>127000</v>
      </c>
      <c r="J510" s="6">
        <v>127</v>
      </c>
      <c r="L510" s="96">
        <v>58.1</v>
      </c>
      <c r="M510" s="80">
        <v>2195</v>
      </c>
      <c r="N510" s="145">
        <f t="shared" si="55"/>
        <v>59.09</v>
      </c>
      <c r="O510" s="3">
        <v>59.012839999999997</v>
      </c>
      <c r="S510" s="26">
        <v>58</v>
      </c>
      <c r="W510" s="120">
        <v>226.82524999999993</v>
      </c>
      <c r="X510" s="111">
        <v>250</v>
      </c>
      <c r="Y510" s="136" t="s">
        <v>117</v>
      </c>
      <c r="AA510" s="91">
        <v>57.6</v>
      </c>
      <c r="AB510" s="91">
        <v>69.5</v>
      </c>
      <c r="AC510" s="91">
        <f t="shared" si="56"/>
        <v>70.911000000000001</v>
      </c>
      <c r="AF510" s="105">
        <v>57.4</v>
      </c>
      <c r="AG510" s="138">
        <v>2059</v>
      </c>
      <c r="AH510" s="78">
        <v>54.957300000000004</v>
      </c>
      <c r="AI510" s="97">
        <v>54.957300000000004</v>
      </c>
      <c r="AJ510" s="79">
        <v>67</v>
      </c>
      <c r="AK510" s="79">
        <v>72</v>
      </c>
      <c r="AM510" s="14"/>
      <c r="AW510" s="50">
        <v>1980</v>
      </c>
    </row>
    <row r="511" spans="1:49" ht="10.15" customHeight="1" x14ac:dyDescent="0.2">
      <c r="A511" s="24">
        <v>42390</v>
      </c>
      <c r="B511" s="54">
        <f t="shared" si="53"/>
        <v>2016</v>
      </c>
      <c r="D511" s="17">
        <v>64.8</v>
      </c>
      <c r="E511" s="32">
        <v>36.5</v>
      </c>
      <c r="F511" s="34">
        <v>4125</v>
      </c>
      <c r="G511" s="34">
        <f t="shared" si="54"/>
        <v>124.02</v>
      </c>
      <c r="H511" s="34">
        <v>135.87718999999998</v>
      </c>
      <c r="I511" s="6">
        <v>127000</v>
      </c>
      <c r="J511" s="6">
        <v>127</v>
      </c>
      <c r="L511" s="96">
        <v>58.1</v>
      </c>
      <c r="M511" s="80">
        <v>2195</v>
      </c>
      <c r="N511" s="145">
        <f t="shared" si="55"/>
        <v>59.09</v>
      </c>
      <c r="O511" s="3">
        <v>62.041400000000003</v>
      </c>
      <c r="S511" s="26">
        <v>58</v>
      </c>
      <c r="W511" s="120">
        <v>225.67176999999992</v>
      </c>
      <c r="X511" s="111">
        <v>250</v>
      </c>
      <c r="Y511" s="136" t="s">
        <v>117</v>
      </c>
      <c r="AA511" s="91">
        <v>55.4</v>
      </c>
      <c r="AB511" s="91">
        <v>69.5</v>
      </c>
      <c r="AC511" s="91">
        <f t="shared" si="56"/>
        <v>70.911000000000001</v>
      </c>
      <c r="AF511" s="105">
        <v>57.4</v>
      </c>
      <c r="AG511" s="138">
        <v>2059</v>
      </c>
      <c r="AH511" s="78">
        <v>55.508800000000001</v>
      </c>
      <c r="AI511" s="97">
        <v>55.508800000000001</v>
      </c>
      <c r="AJ511" s="79">
        <v>67</v>
      </c>
      <c r="AK511" s="79">
        <v>72</v>
      </c>
      <c r="AM511" s="14"/>
      <c r="AW511" s="50">
        <v>1980</v>
      </c>
    </row>
    <row r="512" spans="1:49" ht="10.15" customHeight="1" x14ac:dyDescent="0.2">
      <c r="A512" s="24">
        <v>42391</v>
      </c>
      <c r="B512" s="54">
        <f t="shared" si="53"/>
        <v>2016</v>
      </c>
      <c r="D512" s="17">
        <v>64.8</v>
      </c>
      <c r="E512" s="32">
        <v>36.5</v>
      </c>
      <c r="F512" s="34">
        <v>4125</v>
      </c>
      <c r="G512" s="34">
        <f t="shared" si="54"/>
        <v>124.02</v>
      </c>
      <c r="H512" s="34">
        <v>142.59593999999998</v>
      </c>
      <c r="I512" s="6">
        <v>127000</v>
      </c>
      <c r="J512" s="6">
        <v>127</v>
      </c>
      <c r="L512" s="96">
        <v>58.1</v>
      </c>
      <c r="M512" s="80">
        <v>2195</v>
      </c>
      <c r="N512" s="145">
        <f t="shared" si="55"/>
        <v>59.09</v>
      </c>
      <c r="O512" s="3">
        <v>62.793759999999999</v>
      </c>
      <c r="S512" s="26">
        <v>58</v>
      </c>
      <c r="W512" s="120">
        <v>236.06904999999989</v>
      </c>
      <c r="X512" s="111">
        <v>250</v>
      </c>
      <c r="Y512" s="136" t="s">
        <v>117</v>
      </c>
      <c r="AA512" s="91">
        <v>55.5</v>
      </c>
      <c r="AB512" s="91">
        <v>69.5</v>
      </c>
      <c r="AC512" s="91">
        <f t="shared" si="56"/>
        <v>70.911000000000001</v>
      </c>
      <c r="AF512" s="105">
        <v>57.4</v>
      </c>
      <c r="AG512" s="138">
        <v>2059</v>
      </c>
      <c r="AH512" s="78">
        <v>57.255309999999994</v>
      </c>
      <c r="AI512" s="97">
        <v>57.255309999999994</v>
      </c>
      <c r="AJ512" s="79">
        <v>67</v>
      </c>
      <c r="AK512" s="79">
        <v>72</v>
      </c>
      <c r="AM512" s="14"/>
      <c r="AW512" s="50">
        <v>1980</v>
      </c>
    </row>
    <row r="513" spans="1:49" ht="10.15" customHeight="1" x14ac:dyDescent="0.2">
      <c r="A513" s="24">
        <v>42392</v>
      </c>
      <c r="B513" s="54">
        <f t="shared" si="53"/>
        <v>2016</v>
      </c>
      <c r="D513" s="17">
        <v>64.8</v>
      </c>
      <c r="E513" s="32">
        <v>36.5</v>
      </c>
      <c r="F513" s="34">
        <v>4125</v>
      </c>
      <c r="G513" s="34">
        <f t="shared" si="54"/>
        <v>124.02</v>
      </c>
      <c r="H513" s="34">
        <v>137.69347999999999</v>
      </c>
      <c r="I513" s="6">
        <v>127000</v>
      </c>
      <c r="J513" s="6">
        <v>127</v>
      </c>
      <c r="L513" s="96">
        <v>58.1</v>
      </c>
      <c r="M513" s="80">
        <v>2195</v>
      </c>
      <c r="N513" s="145">
        <f t="shared" si="55"/>
        <v>59.09</v>
      </c>
      <c r="O513" s="3">
        <v>60.665210000000002</v>
      </c>
      <c r="S513" s="26">
        <v>58</v>
      </c>
      <c r="W513" s="120">
        <v>232.03433999999979</v>
      </c>
      <c r="X513" s="120">
        <v>260</v>
      </c>
      <c r="AA513" s="91">
        <v>55.6</v>
      </c>
      <c r="AB513" s="91">
        <v>69.5</v>
      </c>
      <c r="AC513" s="91">
        <f t="shared" si="56"/>
        <v>70.911000000000001</v>
      </c>
      <c r="AF513" s="105">
        <v>57.4</v>
      </c>
      <c r="AG513" s="138">
        <v>2059</v>
      </c>
      <c r="AH513" s="78">
        <v>56.189250000000001</v>
      </c>
      <c r="AI513" s="97">
        <v>56.189250000000001</v>
      </c>
      <c r="AJ513" s="79">
        <v>67</v>
      </c>
      <c r="AK513" s="79">
        <v>72</v>
      </c>
      <c r="AM513" s="14"/>
      <c r="AW513" s="50">
        <v>1980</v>
      </c>
    </row>
    <row r="514" spans="1:49" ht="10.15" customHeight="1" x14ac:dyDescent="0.2">
      <c r="A514" s="24">
        <v>42393</v>
      </c>
      <c r="B514" s="54">
        <f t="shared" si="53"/>
        <v>2016</v>
      </c>
      <c r="D514" s="17">
        <v>64.8</v>
      </c>
      <c r="E514" s="32">
        <v>36.5</v>
      </c>
      <c r="F514" s="34">
        <v>4125</v>
      </c>
      <c r="G514" s="34">
        <f t="shared" si="54"/>
        <v>124.02</v>
      </c>
      <c r="H514" s="34">
        <v>132.80000000000001</v>
      </c>
      <c r="I514" s="6">
        <v>127000</v>
      </c>
      <c r="J514" s="6">
        <v>127</v>
      </c>
      <c r="L514" s="96">
        <v>58.1</v>
      </c>
      <c r="M514" s="80">
        <v>2195</v>
      </c>
      <c r="N514" s="145">
        <f t="shared" si="55"/>
        <v>59.09</v>
      </c>
      <c r="O514" s="3">
        <v>60.2</v>
      </c>
      <c r="S514" s="26">
        <v>58</v>
      </c>
      <c r="W514" s="120">
        <v>232.97395999999986</v>
      </c>
      <c r="X514" s="120">
        <v>260</v>
      </c>
      <c r="AA514" s="91">
        <v>54.5</v>
      </c>
      <c r="AB514" s="91">
        <v>69.5</v>
      </c>
      <c r="AC514" s="91">
        <f t="shared" si="56"/>
        <v>70.911000000000001</v>
      </c>
      <c r="AF514" s="105">
        <v>57.4</v>
      </c>
      <c r="AG514" s="138">
        <v>2059</v>
      </c>
      <c r="AH514" s="78">
        <v>55</v>
      </c>
      <c r="AI514" s="97">
        <v>55</v>
      </c>
      <c r="AJ514" s="79">
        <v>67</v>
      </c>
      <c r="AK514" s="79">
        <v>72</v>
      </c>
      <c r="AM514" s="14"/>
      <c r="AW514" s="50">
        <v>1980</v>
      </c>
    </row>
    <row r="515" spans="1:49" ht="10.15" customHeight="1" x14ac:dyDescent="0.2">
      <c r="A515" s="24">
        <v>42394</v>
      </c>
      <c r="B515" s="54">
        <f t="shared" si="53"/>
        <v>2016</v>
      </c>
      <c r="D515" s="17">
        <v>64.8</v>
      </c>
      <c r="E515" s="32">
        <v>36.5</v>
      </c>
      <c r="F515" s="34">
        <v>4125</v>
      </c>
      <c r="G515" s="34">
        <f t="shared" si="54"/>
        <v>124.02</v>
      </c>
      <c r="H515" s="34">
        <v>134.89999999999998</v>
      </c>
      <c r="I515" s="6">
        <v>127000</v>
      </c>
      <c r="J515" s="6">
        <v>127</v>
      </c>
      <c r="L515" s="96">
        <v>58.1</v>
      </c>
      <c r="M515" s="80">
        <v>2195</v>
      </c>
      <c r="N515" s="145">
        <f t="shared" si="55"/>
        <v>59.09</v>
      </c>
      <c r="O515" s="3">
        <v>58.7</v>
      </c>
      <c r="S515" s="26">
        <v>58</v>
      </c>
      <c r="W515" s="120">
        <v>236.38518000000002</v>
      </c>
      <c r="X515" s="120">
        <v>260</v>
      </c>
      <c r="AA515" s="91">
        <v>55.4</v>
      </c>
      <c r="AB515" s="91">
        <v>69.5</v>
      </c>
      <c r="AC515" s="91">
        <f t="shared" si="56"/>
        <v>70.911000000000001</v>
      </c>
      <c r="AF515" s="105">
        <v>57.4</v>
      </c>
      <c r="AG515" s="138">
        <v>2059</v>
      </c>
      <c r="AH515" s="78">
        <v>54</v>
      </c>
      <c r="AI515" s="97">
        <v>54</v>
      </c>
      <c r="AJ515" s="79">
        <v>67</v>
      </c>
      <c r="AK515" s="79">
        <v>72</v>
      </c>
      <c r="AM515" s="14"/>
      <c r="AW515" s="50">
        <v>1980</v>
      </c>
    </row>
    <row r="516" spans="1:49" ht="10.15" customHeight="1" x14ac:dyDescent="0.2">
      <c r="A516" s="24">
        <v>42395</v>
      </c>
      <c r="B516" s="54">
        <f t="shared" si="53"/>
        <v>2016</v>
      </c>
      <c r="D516" s="17">
        <v>64.8</v>
      </c>
      <c r="E516" s="32">
        <v>36.5</v>
      </c>
      <c r="F516" s="34">
        <v>4125</v>
      </c>
      <c r="G516" s="34">
        <f t="shared" si="54"/>
        <v>124.02</v>
      </c>
      <c r="H516" s="34">
        <v>136.20000000000002</v>
      </c>
      <c r="I516" s="6">
        <v>127000</v>
      </c>
      <c r="J516" s="140">
        <v>121</v>
      </c>
      <c r="K516" s="7" t="s">
        <v>142</v>
      </c>
      <c r="L516" s="96">
        <v>58.1</v>
      </c>
      <c r="M516" s="80">
        <v>2195</v>
      </c>
      <c r="N516" s="145">
        <f t="shared" si="55"/>
        <v>59.09</v>
      </c>
      <c r="O516" s="3">
        <v>59.8</v>
      </c>
      <c r="S516" s="26">
        <v>58</v>
      </c>
      <c r="W516" s="120">
        <v>237.3415099999998</v>
      </c>
      <c r="X516" s="120">
        <v>260</v>
      </c>
      <c r="AA516" s="91">
        <v>56.5</v>
      </c>
      <c r="AB516" s="94">
        <v>66.2</v>
      </c>
      <c r="AC516" s="94">
        <f t="shared" si="56"/>
        <v>67.611000000000004</v>
      </c>
      <c r="AD516" s="94"/>
      <c r="AE516" s="110" t="s">
        <v>54</v>
      </c>
      <c r="AF516" s="105">
        <v>57.4</v>
      </c>
      <c r="AG516" s="138">
        <v>2059</v>
      </c>
      <c r="AH516" s="78">
        <v>54.9</v>
      </c>
      <c r="AI516" s="97">
        <v>54.9</v>
      </c>
      <c r="AJ516" s="79">
        <v>67</v>
      </c>
      <c r="AK516" s="79">
        <v>72</v>
      </c>
      <c r="AM516" s="14"/>
      <c r="AW516" s="50">
        <v>1980</v>
      </c>
    </row>
    <row r="517" spans="1:49" ht="10.15" customHeight="1" x14ac:dyDescent="0.2">
      <c r="A517" s="24">
        <v>42396</v>
      </c>
      <c r="B517" s="54">
        <f t="shared" si="53"/>
        <v>2016</v>
      </c>
      <c r="C517" s="56">
        <v>42401</v>
      </c>
      <c r="D517" s="17">
        <v>64.8</v>
      </c>
      <c r="E517" s="32">
        <v>36.5</v>
      </c>
      <c r="F517" s="34">
        <v>4125</v>
      </c>
      <c r="G517" s="34">
        <f t="shared" si="54"/>
        <v>124.02</v>
      </c>
      <c r="H517" s="34">
        <v>134.30000000000001</v>
      </c>
      <c r="I517" s="6">
        <v>127000</v>
      </c>
      <c r="J517" s="140">
        <v>121</v>
      </c>
      <c r="K517" s="7" t="s">
        <v>142</v>
      </c>
      <c r="L517" s="96">
        <v>58.1</v>
      </c>
      <c r="M517" s="80">
        <v>2195</v>
      </c>
      <c r="N517" s="145">
        <f t="shared" si="55"/>
        <v>59.09</v>
      </c>
      <c r="O517" s="3">
        <v>59</v>
      </c>
      <c r="S517" s="26">
        <v>58</v>
      </c>
      <c r="W517" s="120">
        <v>237.49135999999993</v>
      </c>
      <c r="X517" s="120">
        <v>260</v>
      </c>
      <c r="AA517" s="91">
        <v>58.3</v>
      </c>
      <c r="AB517" s="94">
        <v>66.2</v>
      </c>
      <c r="AC517" s="94">
        <f t="shared" si="56"/>
        <v>67.611000000000004</v>
      </c>
      <c r="AD517" s="94"/>
      <c r="AE517" s="110" t="s">
        <v>54</v>
      </c>
      <c r="AF517" s="105">
        <v>57.4</v>
      </c>
      <c r="AG517" s="138">
        <v>2059</v>
      </c>
      <c r="AH517" s="78">
        <v>54.2</v>
      </c>
      <c r="AI517" s="97">
        <v>54.2</v>
      </c>
      <c r="AJ517" s="79">
        <v>67</v>
      </c>
      <c r="AK517" s="79">
        <v>72</v>
      </c>
      <c r="AM517" s="14"/>
      <c r="AW517" s="50">
        <v>1980</v>
      </c>
    </row>
    <row r="518" spans="1:49" ht="10.15" customHeight="1" x14ac:dyDescent="0.2">
      <c r="A518" s="24">
        <v>42397</v>
      </c>
      <c r="B518" s="54">
        <f t="shared" si="53"/>
        <v>2016</v>
      </c>
      <c r="C518" s="56"/>
      <c r="D518" s="17">
        <v>64.8</v>
      </c>
      <c r="E518" s="32">
        <v>36.5</v>
      </c>
      <c r="F518" s="34">
        <v>4125</v>
      </c>
      <c r="G518" s="34">
        <f t="shared" si="54"/>
        <v>124.02</v>
      </c>
      <c r="H518" s="34">
        <v>137.80000000000001</v>
      </c>
      <c r="I518" s="6">
        <v>127000</v>
      </c>
      <c r="J518" s="140">
        <v>121</v>
      </c>
      <c r="K518" s="7" t="s">
        <v>142</v>
      </c>
      <c r="L518" s="96">
        <v>58.1</v>
      </c>
      <c r="M518" s="80">
        <v>2195</v>
      </c>
      <c r="N518" s="145">
        <f t="shared" si="55"/>
        <v>59.09</v>
      </c>
      <c r="O518" s="3">
        <v>59.7</v>
      </c>
      <c r="S518" s="26">
        <v>58</v>
      </c>
      <c r="W518" s="120">
        <v>235.31837999999999</v>
      </c>
      <c r="X518" s="120">
        <v>260</v>
      </c>
      <c r="AA518" s="91">
        <v>59.4</v>
      </c>
      <c r="AB518" s="94">
        <v>66.2</v>
      </c>
      <c r="AC518" s="94">
        <f t="shared" si="56"/>
        <v>67.611000000000004</v>
      </c>
      <c r="AD518" s="94"/>
      <c r="AE518" s="110" t="s">
        <v>54</v>
      </c>
      <c r="AF518" s="105">
        <v>57.4</v>
      </c>
      <c r="AG518" s="138">
        <v>2059</v>
      </c>
      <c r="AH518" s="78">
        <v>55</v>
      </c>
      <c r="AI518" s="97">
        <v>55</v>
      </c>
      <c r="AJ518" s="79">
        <v>67</v>
      </c>
      <c r="AK518" s="79">
        <v>72</v>
      </c>
      <c r="AM518" s="14"/>
      <c r="AW518" s="50">
        <v>1980</v>
      </c>
    </row>
    <row r="519" spans="1:49" ht="10.15" customHeight="1" x14ac:dyDescent="0.2">
      <c r="A519" s="24">
        <v>42398</v>
      </c>
      <c r="B519" s="54">
        <f t="shared" si="53"/>
        <v>2016</v>
      </c>
      <c r="D519" s="17">
        <v>64.8</v>
      </c>
      <c r="E519" s="32">
        <v>36.5</v>
      </c>
      <c r="F519" s="34">
        <v>4125</v>
      </c>
      <c r="G519" s="34">
        <f t="shared" si="54"/>
        <v>124.02</v>
      </c>
      <c r="H519" s="34">
        <v>135.69999999999999</v>
      </c>
      <c r="I519" s="6">
        <v>127000</v>
      </c>
      <c r="J519" s="140">
        <v>121</v>
      </c>
      <c r="K519" s="7" t="s">
        <v>142</v>
      </c>
      <c r="L519" s="96">
        <v>58.1</v>
      </c>
      <c r="M519" s="80">
        <v>2195</v>
      </c>
      <c r="N519" s="145">
        <f t="shared" si="55"/>
        <v>59.09</v>
      </c>
      <c r="O519" s="3">
        <v>59</v>
      </c>
      <c r="S519" s="26">
        <v>58</v>
      </c>
      <c r="W519" s="120">
        <v>239.76574999999997</v>
      </c>
      <c r="X519" s="120">
        <v>260</v>
      </c>
      <c r="AA519" s="91">
        <v>58.9</v>
      </c>
      <c r="AB519" s="94">
        <v>66.2</v>
      </c>
      <c r="AC519" s="94">
        <f t="shared" si="56"/>
        <v>67.611000000000004</v>
      </c>
      <c r="AD519" s="94"/>
      <c r="AE519" s="110" t="s">
        <v>54</v>
      </c>
      <c r="AF519" s="105">
        <v>57.4</v>
      </c>
      <c r="AG519" s="138">
        <v>2059</v>
      </c>
      <c r="AH519" s="78">
        <v>54.4</v>
      </c>
      <c r="AI519" s="97">
        <v>54.4</v>
      </c>
      <c r="AJ519" s="79">
        <v>67</v>
      </c>
      <c r="AK519" s="79">
        <v>72</v>
      </c>
      <c r="AM519" s="14"/>
      <c r="AW519" s="50">
        <v>1980</v>
      </c>
    </row>
    <row r="520" spans="1:49" ht="10.15" customHeight="1" x14ac:dyDescent="0.2">
      <c r="A520" s="24">
        <v>42399</v>
      </c>
      <c r="B520" s="54">
        <f t="shared" si="53"/>
        <v>2016</v>
      </c>
      <c r="D520" s="17">
        <v>64.8</v>
      </c>
      <c r="E520" s="32">
        <v>36.5</v>
      </c>
      <c r="F520" s="34">
        <v>4125</v>
      </c>
      <c r="G520" s="34">
        <f t="shared" si="54"/>
        <v>124.02</v>
      </c>
      <c r="H520" s="34">
        <v>127.9</v>
      </c>
      <c r="I520" s="6">
        <v>127000</v>
      </c>
      <c r="J520" s="140">
        <v>121</v>
      </c>
      <c r="K520" s="7" t="s">
        <v>142</v>
      </c>
      <c r="L520" s="96">
        <v>58.1</v>
      </c>
      <c r="M520" s="80">
        <v>2195</v>
      </c>
      <c r="N520" s="145">
        <f t="shared" si="55"/>
        <v>59.09</v>
      </c>
      <c r="O520" s="3">
        <v>57.6</v>
      </c>
      <c r="S520" s="26">
        <v>58</v>
      </c>
      <c r="W520" s="120">
        <v>234.82181999999992</v>
      </c>
      <c r="X520" s="120">
        <v>260</v>
      </c>
      <c r="AA520" s="91">
        <v>60.6</v>
      </c>
      <c r="AB520" s="94">
        <v>66.2</v>
      </c>
      <c r="AC520" s="94">
        <f t="shared" si="56"/>
        <v>67.611000000000004</v>
      </c>
      <c r="AD520" s="94"/>
      <c r="AE520" s="110" t="s">
        <v>54</v>
      </c>
      <c r="AF520" s="105">
        <v>57.4</v>
      </c>
      <c r="AG520" s="138">
        <v>2059</v>
      </c>
      <c r="AH520" s="78">
        <v>52.9</v>
      </c>
      <c r="AI520" s="97">
        <v>52.9</v>
      </c>
      <c r="AJ520" s="79">
        <v>67</v>
      </c>
      <c r="AK520" s="79">
        <v>67</v>
      </c>
      <c r="AM520" s="14"/>
      <c r="AW520" s="50">
        <v>1980</v>
      </c>
    </row>
    <row r="521" spans="1:49" ht="10.15" customHeight="1" x14ac:dyDescent="0.2">
      <c r="A521" s="24">
        <v>42400</v>
      </c>
      <c r="B521" s="54">
        <f t="shared" si="53"/>
        <v>2016</v>
      </c>
      <c r="D521" s="17">
        <v>64.8</v>
      </c>
      <c r="E521" s="32">
        <v>36.5</v>
      </c>
      <c r="F521" s="34">
        <v>4125</v>
      </c>
      <c r="G521" s="34">
        <f t="shared" si="54"/>
        <v>124.02</v>
      </c>
      <c r="H521" s="34">
        <v>132.9</v>
      </c>
      <c r="I521" s="6">
        <v>127000</v>
      </c>
      <c r="J521" s="140">
        <v>121</v>
      </c>
      <c r="K521" s="7" t="s">
        <v>142</v>
      </c>
      <c r="L521" s="96">
        <v>58.1</v>
      </c>
      <c r="M521" s="80">
        <v>2195</v>
      </c>
      <c r="N521" s="145">
        <f t="shared" si="55"/>
        <v>59.09</v>
      </c>
      <c r="O521" s="3">
        <v>55.8</v>
      </c>
      <c r="S521" s="26">
        <v>58</v>
      </c>
      <c r="W521" s="120">
        <v>238.25571999999988</v>
      </c>
      <c r="X521" s="120">
        <v>260</v>
      </c>
      <c r="AA521" s="91">
        <v>61.6</v>
      </c>
      <c r="AB521" s="94">
        <v>66.2</v>
      </c>
      <c r="AC521" s="94">
        <f t="shared" si="56"/>
        <v>67.611000000000004</v>
      </c>
      <c r="AD521" s="94"/>
      <c r="AE521" s="110" t="s">
        <v>54</v>
      </c>
      <c r="AF521" s="105">
        <v>57.4</v>
      </c>
      <c r="AG521" s="138">
        <v>2059</v>
      </c>
      <c r="AH521" s="78">
        <v>51.7</v>
      </c>
      <c r="AI521" s="97">
        <v>51.7</v>
      </c>
      <c r="AJ521" s="79">
        <v>67</v>
      </c>
      <c r="AK521" s="79">
        <v>67</v>
      </c>
      <c r="AM521" s="14"/>
      <c r="AW521" s="50">
        <v>1980</v>
      </c>
    </row>
    <row r="522" spans="1:49" ht="10.15" customHeight="1" x14ac:dyDescent="0.2">
      <c r="A522" s="24">
        <v>42401</v>
      </c>
      <c r="B522" s="54">
        <f t="shared" si="53"/>
        <v>2016</v>
      </c>
      <c r="D522" s="17">
        <v>64.8</v>
      </c>
      <c r="E522" s="32">
        <v>36.5</v>
      </c>
      <c r="F522" s="34">
        <v>4125</v>
      </c>
      <c r="G522" s="34">
        <f t="shared" si="54"/>
        <v>124.02</v>
      </c>
      <c r="H522" s="34">
        <v>133</v>
      </c>
      <c r="I522" s="6">
        <v>127000</v>
      </c>
      <c r="J522" s="6">
        <v>127</v>
      </c>
      <c r="L522" s="96">
        <v>58.1</v>
      </c>
      <c r="M522" s="80">
        <v>2195</v>
      </c>
      <c r="N522" s="145">
        <f t="shared" si="55"/>
        <v>59.09</v>
      </c>
      <c r="O522" s="3">
        <v>54.3</v>
      </c>
      <c r="S522" s="26">
        <v>59</v>
      </c>
      <c r="W522" s="120">
        <v>241.82959999999997</v>
      </c>
      <c r="X522" s="120">
        <v>260</v>
      </c>
      <c r="AA522" s="91">
        <v>60.5</v>
      </c>
      <c r="AB522" s="91">
        <v>68.900000000000006</v>
      </c>
      <c r="AC522" s="91">
        <f t="shared" si="56"/>
        <v>70.311000000000007</v>
      </c>
      <c r="AF522" s="105">
        <v>57.4</v>
      </c>
      <c r="AG522" s="138">
        <v>2059</v>
      </c>
      <c r="AH522" s="78">
        <v>51.3</v>
      </c>
      <c r="AI522" s="97">
        <v>51.3</v>
      </c>
      <c r="AJ522" s="79">
        <v>67</v>
      </c>
      <c r="AK522" s="79">
        <v>67</v>
      </c>
      <c r="AM522" s="14"/>
      <c r="AW522" s="50">
        <v>1980</v>
      </c>
    </row>
    <row r="523" spans="1:49" ht="10.15" customHeight="1" x14ac:dyDescent="0.2">
      <c r="A523" s="24">
        <v>42402</v>
      </c>
      <c r="B523" s="54">
        <f t="shared" si="53"/>
        <v>2016</v>
      </c>
      <c r="D523" s="17">
        <v>64.8</v>
      </c>
      <c r="E523" s="32">
        <v>36.5</v>
      </c>
      <c r="F523" s="34">
        <v>4125</v>
      </c>
      <c r="G523" s="34">
        <f t="shared" si="54"/>
        <v>124.02</v>
      </c>
      <c r="H523" s="34">
        <v>127</v>
      </c>
      <c r="I523" s="6">
        <v>127000</v>
      </c>
      <c r="J523" s="6">
        <v>127</v>
      </c>
      <c r="L523" s="96">
        <v>58.1</v>
      </c>
      <c r="M523" s="80">
        <v>2195</v>
      </c>
      <c r="N523" s="145">
        <f t="shared" si="55"/>
        <v>59.09</v>
      </c>
      <c r="O523" s="3">
        <v>53.4</v>
      </c>
      <c r="S523" s="26">
        <v>59</v>
      </c>
      <c r="W523" s="120">
        <v>237.12446999999995</v>
      </c>
      <c r="X523" s="111">
        <v>256</v>
      </c>
      <c r="Y523" s="108" t="s">
        <v>176</v>
      </c>
      <c r="AA523" s="91">
        <v>59.9</v>
      </c>
      <c r="AB523" s="91">
        <v>68.900000000000006</v>
      </c>
      <c r="AC523" s="91">
        <f t="shared" si="56"/>
        <v>70.311000000000007</v>
      </c>
      <c r="AF523" s="105">
        <v>57.4</v>
      </c>
      <c r="AG523" s="138">
        <v>2059</v>
      </c>
      <c r="AH523" s="78">
        <v>49.6</v>
      </c>
      <c r="AI523" s="97">
        <v>49.6</v>
      </c>
      <c r="AJ523" s="79">
        <v>67</v>
      </c>
      <c r="AK523" s="79">
        <v>67</v>
      </c>
      <c r="AM523" s="14"/>
      <c r="AW523" s="50">
        <v>1980</v>
      </c>
    </row>
    <row r="524" spans="1:49" ht="10.15" customHeight="1" x14ac:dyDescent="0.2">
      <c r="A524" s="24">
        <v>42403</v>
      </c>
      <c r="B524" s="54">
        <f t="shared" si="53"/>
        <v>2016</v>
      </c>
      <c r="D524" s="17">
        <v>64.8</v>
      </c>
      <c r="E524" s="32">
        <v>36.5</v>
      </c>
      <c r="F524" s="34">
        <v>4125</v>
      </c>
      <c r="G524" s="34">
        <f t="shared" si="54"/>
        <v>124.02</v>
      </c>
      <c r="H524" s="34">
        <v>125.19999999999999</v>
      </c>
      <c r="I524" s="6">
        <v>127000</v>
      </c>
      <c r="J524" s="6">
        <v>127</v>
      </c>
      <c r="L524" s="96">
        <v>58.1</v>
      </c>
      <c r="M524" s="80">
        <v>2195</v>
      </c>
      <c r="N524" s="145">
        <f t="shared" si="55"/>
        <v>59.09</v>
      </c>
      <c r="O524" s="3">
        <v>52.7</v>
      </c>
      <c r="S524" s="26">
        <v>59</v>
      </c>
      <c r="W524" s="120">
        <v>232.57951</v>
      </c>
      <c r="X524" s="111">
        <v>256</v>
      </c>
      <c r="Y524" s="108" t="s">
        <v>176</v>
      </c>
      <c r="AA524" s="91">
        <v>60.1</v>
      </c>
      <c r="AB524" s="91">
        <v>68.900000000000006</v>
      </c>
      <c r="AC524" s="94">
        <v>68</v>
      </c>
      <c r="AE524" s="110" t="s">
        <v>101</v>
      </c>
      <c r="AF524" s="105">
        <v>57.4</v>
      </c>
      <c r="AG524" s="138">
        <v>2059</v>
      </c>
      <c r="AH524" s="78">
        <v>50.6</v>
      </c>
      <c r="AI524" s="97">
        <v>50.6</v>
      </c>
      <c r="AJ524" s="79">
        <v>67</v>
      </c>
      <c r="AK524" s="79">
        <v>67</v>
      </c>
      <c r="AM524" s="14"/>
      <c r="AW524" s="50">
        <v>1980</v>
      </c>
    </row>
    <row r="525" spans="1:49" ht="10.15" customHeight="1" x14ac:dyDescent="0.2">
      <c r="A525" s="24">
        <v>42404</v>
      </c>
      <c r="B525" s="54">
        <f t="shared" si="53"/>
        <v>2016</v>
      </c>
      <c r="D525" s="17">
        <v>64.8</v>
      </c>
      <c r="E525" s="32">
        <v>36.5</v>
      </c>
      <c r="F525" s="34">
        <v>4125</v>
      </c>
      <c r="G525" s="34">
        <f t="shared" si="54"/>
        <v>124.02</v>
      </c>
      <c r="H525" s="34">
        <v>135.5</v>
      </c>
      <c r="I525" s="6">
        <v>127000</v>
      </c>
      <c r="J525" s="6">
        <v>127</v>
      </c>
      <c r="L525" s="96">
        <v>58.1</v>
      </c>
      <c r="M525" s="80">
        <v>2195</v>
      </c>
      <c r="N525" s="145">
        <f t="shared" si="55"/>
        <v>59.09</v>
      </c>
      <c r="O525" s="3">
        <v>54.9</v>
      </c>
      <c r="S525" s="26">
        <v>59</v>
      </c>
      <c r="W525" s="120">
        <v>236.21538999999984</v>
      </c>
      <c r="X525" s="111">
        <v>256</v>
      </c>
      <c r="Y525" s="108" t="s">
        <v>176</v>
      </c>
      <c r="AA525" s="91">
        <v>59.1</v>
      </c>
      <c r="AB525" s="91">
        <v>68.900000000000006</v>
      </c>
      <c r="AC525" s="94">
        <v>68</v>
      </c>
      <c r="AE525" s="110" t="s">
        <v>101</v>
      </c>
      <c r="AF525" s="105">
        <v>57.4</v>
      </c>
      <c r="AG525" s="138">
        <v>2059</v>
      </c>
      <c r="AH525" s="78">
        <v>50.2</v>
      </c>
      <c r="AI525" s="97">
        <v>50.2</v>
      </c>
      <c r="AJ525" s="79">
        <v>67</v>
      </c>
      <c r="AK525" s="79">
        <v>67</v>
      </c>
      <c r="AM525" s="14"/>
      <c r="AW525" s="50">
        <v>1980</v>
      </c>
    </row>
    <row r="526" spans="1:49" ht="10.15" customHeight="1" x14ac:dyDescent="0.2">
      <c r="A526" s="24">
        <v>42405</v>
      </c>
      <c r="B526" s="54">
        <f t="shared" si="53"/>
        <v>2016</v>
      </c>
      <c r="D526" s="17">
        <v>64.8</v>
      </c>
      <c r="E526" s="32">
        <v>36.5</v>
      </c>
      <c r="F526" s="34">
        <v>4125</v>
      </c>
      <c r="G526" s="34">
        <f t="shared" si="54"/>
        <v>124.02</v>
      </c>
      <c r="H526" s="34">
        <v>137.80000000000001</v>
      </c>
      <c r="I526" s="6">
        <v>127000</v>
      </c>
      <c r="J526" s="6">
        <v>127</v>
      </c>
      <c r="L526" s="96">
        <v>58.1</v>
      </c>
      <c r="M526" s="80">
        <v>2195</v>
      </c>
      <c r="N526" s="145">
        <f t="shared" si="55"/>
        <v>59.09</v>
      </c>
      <c r="O526" s="3">
        <v>54</v>
      </c>
      <c r="S526" s="26">
        <v>59</v>
      </c>
      <c r="W526" s="120">
        <v>235.75282999999999</v>
      </c>
      <c r="X526" s="111">
        <v>256</v>
      </c>
      <c r="Y526" s="108" t="s">
        <v>176</v>
      </c>
      <c r="AA526" s="91">
        <v>60</v>
      </c>
      <c r="AB526" s="91">
        <v>68.900000000000006</v>
      </c>
      <c r="AC526" s="94">
        <v>68</v>
      </c>
      <c r="AE526" s="110" t="s">
        <v>101</v>
      </c>
      <c r="AF526" s="105">
        <v>57.4</v>
      </c>
      <c r="AG526" s="138">
        <v>2059</v>
      </c>
      <c r="AH526" s="78">
        <v>52.1</v>
      </c>
      <c r="AI526" s="97">
        <v>52.1</v>
      </c>
      <c r="AJ526" s="79">
        <v>67</v>
      </c>
      <c r="AK526" s="79">
        <v>67</v>
      </c>
      <c r="AM526" s="14"/>
      <c r="AW526" s="50">
        <v>1980</v>
      </c>
    </row>
    <row r="527" spans="1:49" ht="10.15" customHeight="1" x14ac:dyDescent="0.2">
      <c r="A527" s="24">
        <v>42406</v>
      </c>
      <c r="B527" s="54">
        <f t="shared" si="53"/>
        <v>2016</v>
      </c>
      <c r="D527" s="17">
        <v>64.8</v>
      </c>
      <c r="E527" s="32">
        <v>36.5</v>
      </c>
      <c r="F527" s="34">
        <v>4125</v>
      </c>
      <c r="G527" s="34">
        <f t="shared" si="54"/>
        <v>124.02</v>
      </c>
      <c r="H527" s="34">
        <v>132.9</v>
      </c>
      <c r="I527" s="6">
        <v>127000</v>
      </c>
      <c r="J527" s="6">
        <v>127</v>
      </c>
      <c r="L527" s="96">
        <v>58.1</v>
      </c>
      <c r="M527" s="80">
        <v>2195</v>
      </c>
      <c r="N527" s="145">
        <f t="shared" si="55"/>
        <v>59.09</v>
      </c>
      <c r="O527" s="3">
        <v>52.6</v>
      </c>
      <c r="S527" s="26">
        <v>59</v>
      </c>
      <c r="W527" s="120">
        <v>234.67542000000012</v>
      </c>
      <c r="X527" s="120">
        <v>260</v>
      </c>
      <c r="AA527" s="91">
        <v>59.3</v>
      </c>
      <c r="AB527" s="91">
        <v>68.900000000000006</v>
      </c>
      <c r="AC527" s="94">
        <v>68</v>
      </c>
      <c r="AE527" s="110" t="s">
        <v>101</v>
      </c>
      <c r="AF527" s="105">
        <v>57.4</v>
      </c>
      <c r="AG527" s="138">
        <v>2059</v>
      </c>
      <c r="AH527" s="78">
        <v>49</v>
      </c>
      <c r="AI527" s="97">
        <v>49</v>
      </c>
      <c r="AJ527" s="79">
        <v>67</v>
      </c>
      <c r="AK527" s="79">
        <v>67</v>
      </c>
      <c r="AM527" s="14"/>
      <c r="AW527" s="50">
        <v>1980</v>
      </c>
    </row>
    <row r="528" spans="1:49" ht="10.15" customHeight="1" x14ac:dyDescent="0.2">
      <c r="A528" s="24">
        <v>42407</v>
      </c>
      <c r="B528" s="54">
        <f t="shared" si="53"/>
        <v>2016</v>
      </c>
      <c r="D528" s="17">
        <v>64.8</v>
      </c>
      <c r="E528" s="32">
        <v>36.5</v>
      </c>
      <c r="F528" s="34">
        <v>4125</v>
      </c>
      <c r="G528" s="34">
        <f t="shared" si="54"/>
        <v>124.02</v>
      </c>
      <c r="H528" s="34">
        <v>130.1</v>
      </c>
      <c r="I528" s="6">
        <v>127000</v>
      </c>
      <c r="J528" s="6">
        <v>127</v>
      </c>
      <c r="L528" s="96">
        <v>58.1</v>
      </c>
      <c r="M528" s="80">
        <v>2195</v>
      </c>
      <c r="N528" s="145">
        <f t="shared" si="55"/>
        <v>59.09</v>
      </c>
      <c r="O528" s="3">
        <v>52.3</v>
      </c>
      <c r="S528" s="26">
        <v>59</v>
      </c>
      <c r="W528" s="120">
        <v>240.10174999999998</v>
      </c>
      <c r="X528" s="120">
        <v>260</v>
      </c>
      <c r="AA528" s="91">
        <v>59.5</v>
      </c>
      <c r="AB528" s="91">
        <v>68.900000000000006</v>
      </c>
      <c r="AC528" s="94">
        <v>68</v>
      </c>
      <c r="AE528" s="110" t="s">
        <v>101</v>
      </c>
      <c r="AF528" s="105">
        <v>57.4</v>
      </c>
      <c r="AG528" s="138">
        <v>2059</v>
      </c>
      <c r="AH528" s="78">
        <v>46.4</v>
      </c>
      <c r="AI528" s="97">
        <v>46.4</v>
      </c>
      <c r="AJ528" s="79">
        <v>67</v>
      </c>
      <c r="AK528" s="79">
        <v>67</v>
      </c>
      <c r="AM528" s="14"/>
      <c r="AW528" s="50">
        <v>1980</v>
      </c>
    </row>
    <row r="529" spans="1:49" ht="10.15" customHeight="1" x14ac:dyDescent="0.2">
      <c r="A529" s="24">
        <v>42408</v>
      </c>
      <c r="B529" s="54">
        <f t="shared" si="53"/>
        <v>2016</v>
      </c>
      <c r="D529" s="17">
        <v>64.8</v>
      </c>
      <c r="E529" s="32">
        <v>36.5</v>
      </c>
      <c r="F529" s="34">
        <v>4125</v>
      </c>
      <c r="G529" s="34">
        <f t="shared" si="54"/>
        <v>124.02</v>
      </c>
      <c r="H529" s="34">
        <v>132.30000000000001</v>
      </c>
      <c r="I529" s="6">
        <v>127000</v>
      </c>
      <c r="J529" s="6">
        <v>127</v>
      </c>
      <c r="L529" s="96">
        <v>58.1</v>
      </c>
      <c r="M529" s="80">
        <v>2195</v>
      </c>
      <c r="N529" s="145">
        <f t="shared" si="55"/>
        <v>59.09</v>
      </c>
      <c r="O529" s="3">
        <v>50.5</v>
      </c>
      <c r="S529" s="26">
        <v>59</v>
      </c>
      <c r="W529" s="120">
        <v>236.67832999999993</v>
      </c>
      <c r="X529" s="111">
        <v>245</v>
      </c>
      <c r="Y529" s="136" t="s">
        <v>154</v>
      </c>
      <c r="AA529" s="91">
        <v>60.1</v>
      </c>
      <c r="AB529" s="91">
        <v>68.900000000000006</v>
      </c>
      <c r="AC529" s="91">
        <f t="shared" si="56"/>
        <v>70.311000000000007</v>
      </c>
      <c r="AF529" s="105">
        <v>57.4</v>
      </c>
      <c r="AG529" s="138">
        <v>2059</v>
      </c>
      <c r="AH529" s="78">
        <v>46.5</v>
      </c>
      <c r="AI529" s="97">
        <v>46.5</v>
      </c>
      <c r="AJ529" s="79">
        <v>67</v>
      </c>
      <c r="AK529" s="79">
        <v>67</v>
      </c>
      <c r="AM529" s="14"/>
      <c r="AW529" s="50">
        <v>1980</v>
      </c>
    </row>
    <row r="530" spans="1:49" ht="10.15" customHeight="1" x14ac:dyDescent="0.2">
      <c r="A530" s="24">
        <v>42409</v>
      </c>
      <c r="B530" s="54">
        <f t="shared" si="53"/>
        <v>2016</v>
      </c>
      <c r="D530" s="17">
        <v>64.8</v>
      </c>
      <c r="E530" s="32">
        <v>36.5</v>
      </c>
      <c r="F530" s="34">
        <v>4125</v>
      </c>
      <c r="G530" s="34">
        <f t="shared" si="54"/>
        <v>124.02</v>
      </c>
      <c r="H530" s="34">
        <v>132</v>
      </c>
      <c r="I530" s="6">
        <v>127000</v>
      </c>
      <c r="J530" s="6">
        <v>127</v>
      </c>
      <c r="L530" s="96">
        <v>58.1</v>
      </c>
      <c r="M530" s="80">
        <v>2195</v>
      </c>
      <c r="N530" s="145">
        <f t="shared" si="55"/>
        <v>59.09</v>
      </c>
      <c r="O530" s="3">
        <v>50.2</v>
      </c>
      <c r="S530" s="26">
        <v>59</v>
      </c>
      <c r="W530" s="120">
        <v>233.47210999999993</v>
      </c>
      <c r="X530" s="111">
        <v>245</v>
      </c>
      <c r="Y530" s="136" t="s">
        <v>55</v>
      </c>
      <c r="AA530" s="91">
        <v>59.5</v>
      </c>
      <c r="AB530" s="91">
        <v>68.900000000000006</v>
      </c>
      <c r="AC530" s="91">
        <f t="shared" si="56"/>
        <v>70.311000000000007</v>
      </c>
      <c r="AF530" s="105">
        <v>57.4</v>
      </c>
      <c r="AG530" s="138">
        <v>2059</v>
      </c>
      <c r="AH530" s="78">
        <v>47.4</v>
      </c>
      <c r="AI530" s="97">
        <v>47.4</v>
      </c>
      <c r="AJ530" s="79">
        <v>67</v>
      </c>
      <c r="AK530" s="79">
        <v>67</v>
      </c>
      <c r="AM530" s="14"/>
      <c r="AW530" s="50">
        <v>1980</v>
      </c>
    </row>
    <row r="531" spans="1:49" ht="10.15" customHeight="1" x14ac:dyDescent="0.2">
      <c r="A531" s="24">
        <v>42410</v>
      </c>
      <c r="B531" s="54">
        <f t="shared" si="53"/>
        <v>2016</v>
      </c>
      <c r="D531" s="17">
        <v>64.8</v>
      </c>
      <c r="E531" s="32">
        <v>36.5</v>
      </c>
      <c r="F531" s="34">
        <v>4125</v>
      </c>
      <c r="G531" s="34">
        <f t="shared" si="54"/>
        <v>124.02</v>
      </c>
      <c r="H531" s="34">
        <v>131.9</v>
      </c>
      <c r="I531" s="6">
        <v>127000</v>
      </c>
      <c r="J531" s="6">
        <v>127</v>
      </c>
      <c r="L531" s="96">
        <v>58.1</v>
      </c>
      <c r="M531" s="80">
        <v>2195</v>
      </c>
      <c r="N531" s="145">
        <f t="shared" si="55"/>
        <v>59.09</v>
      </c>
      <c r="O531" s="3">
        <v>53</v>
      </c>
      <c r="S531" s="26">
        <v>59</v>
      </c>
      <c r="W531" s="120">
        <v>218.69301000000016</v>
      </c>
      <c r="X531" s="111">
        <v>245</v>
      </c>
      <c r="Y531" s="136" t="s">
        <v>55</v>
      </c>
      <c r="AA531" s="91">
        <v>59</v>
      </c>
      <c r="AB531" s="94">
        <v>67.8</v>
      </c>
      <c r="AC531" s="94">
        <v>69</v>
      </c>
      <c r="AE531" s="110" t="s">
        <v>175</v>
      </c>
      <c r="AF531" s="105">
        <v>57.4</v>
      </c>
      <c r="AG531" s="138">
        <v>2059</v>
      </c>
      <c r="AH531" s="78">
        <v>51</v>
      </c>
      <c r="AI531" s="97">
        <v>51</v>
      </c>
      <c r="AJ531" s="79">
        <v>67</v>
      </c>
      <c r="AK531" s="79">
        <v>67</v>
      </c>
      <c r="AM531" s="14"/>
      <c r="AW531" s="50">
        <v>1980</v>
      </c>
    </row>
    <row r="532" spans="1:49" ht="10.15" customHeight="1" x14ac:dyDescent="0.2">
      <c r="A532" s="24">
        <v>42411</v>
      </c>
      <c r="B532" s="54">
        <f t="shared" si="53"/>
        <v>2016</v>
      </c>
      <c r="D532" s="17">
        <v>64.8</v>
      </c>
      <c r="E532" s="32">
        <v>36.5</v>
      </c>
      <c r="F532" s="34">
        <v>4125</v>
      </c>
      <c r="G532" s="34">
        <f t="shared" si="54"/>
        <v>124.02</v>
      </c>
      <c r="H532" s="34">
        <v>135.19999999999999</v>
      </c>
      <c r="I532" s="6">
        <v>127000</v>
      </c>
      <c r="J532" s="6">
        <v>127</v>
      </c>
      <c r="L532" s="96">
        <v>58.1</v>
      </c>
      <c r="M532" s="80">
        <v>2195</v>
      </c>
      <c r="N532" s="145">
        <f t="shared" si="55"/>
        <v>59.09</v>
      </c>
      <c r="O532" s="3">
        <v>53.5</v>
      </c>
      <c r="S532" s="26">
        <v>59</v>
      </c>
      <c r="W532" s="120">
        <v>217.74332999999999</v>
      </c>
      <c r="X532" s="111">
        <v>245</v>
      </c>
      <c r="Y532" s="136" t="s">
        <v>55</v>
      </c>
      <c r="AA532" s="91">
        <v>57.5</v>
      </c>
      <c r="AB532" s="94">
        <v>67.8</v>
      </c>
      <c r="AC532" s="94">
        <v>69</v>
      </c>
      <c r="AE532" s="110" t="s">
        <v>175</v>
      </c>
      <c r="AF532" s="105">
        <v>57.4</v>
      </c>
      <c r="AG532" s="138">
        <v>2059</v>
      </c>
      <c r="AH532" s="78">
        <v>51.2</v>
      </c>
      <c r="AI532" s="97">
        <v>51.2</v>
      </c>
      <c r="AJ532" s="79">
        <v>67</v>
      </c>
      <c r="AK532" s="79">
        <v>67</v>
      </c>
      <c r="AM532" s="14"/>
      <c r="AW532" s="50">
        <v>1980</v>
      </c>
    </row>
    <row r="533" spans="1:49" ht="10.15" customHeight="1" x14ac:dyDescent="0.2">
      <c r="A533" s="24">
        <v>42412</v>
      </c>
      <c r="B533" s="54">
        <f t="shared" si="53"/>
        <v>2016</v>
      </c>
      <c r="D533" s="17">
        <v>64.8</v>
      </c>
      <c r="E533" s="32">
        <v>36.5</v>
      </c>
      <c r="F533" s="34">
        <v>4125</v>
      </c>
      <c r="G533" s="34">
        <f t="shared" si="54"/>
        <v>124.02</v>
      </c>
      <c r="H533" s="34">
        <v>145</v>
      </c>
      <c r="I533" s="6">
        <v>127000</v>
      </c>
      <c r="J533" s="6">
        <v>127</v>
      </c>
      <c r="L533" s="96">
        <v>58.1</v>
      </c>
      <c r="M533" s="80">
        <v>2195</v>
      </c>
      <c r="N533" s="145">
        <f t="shared" si="55"/>
        <v>59.09</v>
      </c>
      <c r="O533" s="3">
        <v>57.7</v>
      </c>
      <c r="S533" s="26">
        <v>59</v>
      </c>
      <c r="W533" s="120">
        <v>225.8384200000001</v>
      </c>
      <c r="X533" s="111">
        <v>245</v>
      </c>
      <c r="Y533" s="136" t="s">
        <v>55</v>
      </c>
      <c r="AA533" s="91">
        <v>56.6</v>
      </c>
      <c r="AB533" s="94">
        <v>67.8</v>
      </c>
      <c r="AC533" s="94">
        <v>69</v>
      </c>
      <c r="AE533" s="110" t="s">
        <v>175</v>
      </c>
      <c r="AF533" s="105">
        <v>57.4</v>
      </c>
      <c r="AG533" s="138">
        <v>2059</v>
      </c>
      <c r="AH533" s="78">
        <v>52.5</v>
      </c>
      <c r="AI533" s="97">
        <v>52.5</v>
      </c>
      <c r="AJ533" s="79">
        <v>67</v>
      </c>
      <c r="AK533" s="79">
        <v>67</v>
      </c>
      <c r="AM533" s="14"/>
      <c r="AW533" s="50">
        <v>1980</v>
      </c>
    </row>
    <row r="534" spans="1:49" ht="10.15" customHeight="1" x14ac:dyDescent="0.2">
      <c r="A534" s="24">
        <v>42413</v>
      </c>
      <c r="B534" s="54">
        <f t="shared" si="53"/>
        <v>2016</v>
      </c>
      <c r="D534" s="17">
        <v>64.8</v>
      </c>
      <c r="E534" s="32">
        <v>36.5</v>
      </c>
      <c r="F534" s="34">
        <v>4125</v>
      </c>
      <c r="G534" s="34">
        <f t="shared" si="54"/>
        <v>124.02</v>
      </c>
      <c r="H534" s="34">
        <v>137</v>
      </c>
      <c r="I534" s="6">
        <v>127000</v>
      </c>
      <c r="J534" s="6">
        <v>127</v>
      </c>
      <c r="L534" s="96">
        <v>58.1</v>
      </c>
      <c r="M534" s="80">
        <v>2195</v>
      </c>
      <c r="N534" s="145">
        <f t="shared" si="55"/>
        <v>59.09</v>
      </c>
      <c r="O534" s="3">
        <v>55.3</v>
      </c>
      <c r="S534" s="26">
        <v>59</v>
      </c>
      <c r="W534" s="120">
        <v>232.91182999999992</v>
      </c>
      <c r="X534" s="111">
        <v>245</v>
      </c>
      <c r="Y534" s="136" t="s">
        <v>55</v>
      </c>
      <c r="AA534" s="91">
        <v>58.5</v>
      </c>
      <c r="AB534" s="94">
        <v>67.8</v>
      </c>
      <c r="AC534" s="94">
        <v>69</v>
      </c>
      <c r="AE534" s="110" t="s">
        <v>175</v>
      </c>
      <c r="AF534" s="105">
        <v>57.4</v>
      </c>
      <c r="AG534" s="138">
        <v>2059</v>
      </c>
      <c r="AH534" s="78">
        <v>52.4</v>
      </c>
      <c r="AI534" s="97">
        <v>52.4</v>
      </c>
      <c r="AJ534" s="79">
        <v>67</v>
      </c>
      <c r="AK534" s="79">
        <v>67</v>
      </c>
      <c r="AM534" s="14"/>
      <c r="AW534" s="50">
        <v>1980</v>
      </c>
    </row>
    <row r="535" spans="1:49" ht="10.15" customHeight="1" x14ac:dyDescent="0.2">
      <c r="A535" s="24">
        <v>42414</v>
      </c>
      <c r="B535" s="54">
        <f t="shared" si="53"/>
        <v>2016</v>
      </c>
      <c r="D535" s="17">
        <v>64.8</v>
      </c>
      <c r="E535" s="32">
        <v>36.5</v>
      </c>
      <c r="F535" s="34">
        <v>4125</v>
      </c>
      <c r="G535" s="34">
        <f t="shared" si="54"/>
        <v>124.02</v>
      </c>
      <c r="H535" s="34">
        <v>137.80000000000001</v>
      </c>
      <c r="I535" s="6">
        <v>127000</v>
      </c>
      <c r="J535" s="105">
        <v>124</v>
      </c>
      <c r="K535" s="106" t="s">
        <v>102</v>
      </c>
      <c r="L535" s="96">
        <v>58.1</v>
      </c>
      <c r="M535" s="80">
        <v>2195</v>
      </c>
      <c r="N535" s="145">
        <f t="shared" si="55"/>
        <v>59.09</v>
      </c>
      <c r="O535" s="3">
        <v>56.9</v>
      </c>
      <c r="S535" s="26">
        <v>59</v>
      </c>
      <c r="W535" s="120">
        <v>236.3100300000001</v>
      </c>
      <c r="X535" s="120">
        <v>260</v>
      </c>
      <c r="AA535" s="91">
        <v>57.5</v>
      </c>
      <c r="AB535" s="94">
        <v>67.8</v>
      </c>
      <c r="AC535" s="94">
        <v>69</v>
      </c>
      <c r="AE535" s="110" t="s">
        <v>175</v>
      </c>
      <c r="AF535" s="105">
        <v>57.4</v>
      </c>
      <c r="AG535" s="138">
        <v>2059</v>
      </c>
      <c r="AH535" s="78">
        <v>52.6</v>
      </c>
      <c r="AI535" s="97">
        <v>52.6</v>
      </c>
      <c r="AJ535" s="79">
        <v>67</v>
      </c>
      <c r="AK535" s="79">
        <v>67</v>
      </c>
      <c r="AM535" s="14"/>
      <c r="AW535" s="50">
        <v>1980</v>
      </c>
    </row>
    <row r="536" spans="1:49" ht="10.15" customHeight="1" x14ac:dyDescent="0.2">
      <c r="A536" s="24">
        <v>42415</v>
      </c>
      <c r="B536" s="54">
        <f t="shared" si="53"/>
        <v>2016</v>
      </c>
      <c r="D536" s="17">
        <v>64.8</v>
      </c>
      <c r="E536" s="32">
        <v>36.5</v>
      </c>
      <c r="F536" s="34">
        <v>4125</v>
      </c>
      <c r="G536" s="34">
        <f t="shared" si="54"/>
        <v>124.02</v>
      </c>
      <c r="H536" s="34">
        <v>140.5</v>
      </c>
      <c r="I536" s="6">
        <v>127000</v>
      </c>
      <c r="J536" s="105">
        <v>124</v>
      </c>
      <c r="K536" s="106" t="s">
        <v>102</v>
      </c>
      <c r="L536" s="96">
        <v>58.1</v>
      </c>
      <c r="M536" s="80">
        <v>2195</v>
      </c>
      <c r="N536" s="145">
        <f t="shared" si="55"/>
        <v>59.09</v>
      </c>
      <c r="O536" s="3">
        <v>57.3</v>
      </c>
      <c r="S536" s="26">
        <v>59</v>
      </c>
      <c r="U536" s="134" t="s">
        <v>133</v>
      </c>
      <c r="W536" s="120">
        <v>240.86436999999998</v>
      </c>
      <c r="X536" s="120">
        <v>262</v>
      </c>
      <c r="AA536" s="91">
        <v>57.8</v>
      </c>
      <c r="AB536" s="91">
        <v>68.900000000000006</v>
      </c>
      <c r="AC536" s="91">
        <f t="shared" si="56"/>
        <v>70.311000000000007</v>
      </c>
      <c r="AF536" s="105">
        <v>57.4</v>
      </c>
      <c r="AG536" s="138">
        <v>2059</v>
      </c>
      <c r="AH536" s="78">
        <v>52.4</v>
      </c>
      <c r="AI536" s="97">
        <v>52.4</v>
      </c>
      <c r="AJ536" s="79">
        <v>67</v>
      </c>
      <c r="AK536" s="79">
        <v>67</v>
      </c>
      <c r="AM536" s="14"/>
      <c r="AW536" s="50">
        <v>1980</v>
      </c>
    </row>
    <row r="537" spans="1:49" ht="10.15" customHeight="1" x14ac:dyDescent="0.2">
      <c r="A537" s="24">
        <v>42416</v>
      </c>
      <c r="B537" s="54">
        <f t="shared" si="53"/>
        <v>2016</v>
      </c>
      <c r="D537" s="17">
        <v>64.8</v>
      </c>
      <c r="E537" s="32">
        <v>36.5</v>
      </c>
      <c r="F537" s="34">
        <v>4125</v>
      </c>
      <c r="G537" s="34">
        <f t="shared" si="54"/>
        <v>124.02</v>
      </c>
      <c r="H537" s="34">
        <v>139</v>
      </c>
      <c r="I537" s="6">
        <v>127000</v>
      </c>
      <c r="J537" s="105">
        <v>124</v>
      </c>
      <c r="K537" s="106" t="s">
        <v>102</v>
      </c>
      <c r="L537" s="96">
        <v>58.1</v>
      </c>
      <c r="M537" s="80">
        <v>2195</v>
      </c>
      <c r="N537" s="145">
        <f t="shared" si="55"/>
        <v>59.09</v>
      </c>
      <c r="O537" s="3">
        <v>57.8</v>
      </c>
      <c r="S537" s="26">
        <v>59</v>
      </c>
      <c r="W537" s="120">
        <v>237.84518</v>
      </c>
      <c r="X537" s="120">
        <v>262</v>
      </c>
      <c r="AA537" s="91">
        <v>57.6</v>
      </c>
      <c r="AB537" s="91">
        <v>68.900000000000006</v>
      </c>
      <c r="AC537" s="91">
        <f t="shared" si="56"/>
        <v>70.311000000000007</v>
      </c>
      <c r="AF537" s="105">
        <v>57.4</v>
      </c>
      <c r="AG537" s="138">
        <v>2059</v>
      </c>
      <c r="AH537" s="78">
        <v>52.7</v>
      </c>
      <c r="AI537" s="97">
        <v>52.7</v>
      </c>
      <c r="AJ537" s="79">
        <v>67</v>
      </c>
      <c r="AK537" s="79">
        <v>67</v>
      </c>
      <c r="AM537" s="14"/>
      <c r="AW537" s="50">
        <v>1980</v>
      </c>
    </row>
    <row r="538" spans="1:49" ht="10.15" customHeight="1" x14ac:dyDescent="0.2">
      <c r="A538" s="24">
        <v>42417</v>
      </c>
      <c r="B538" s="54">
        <f t="shared" si="53"/>
        <v>2016</v>
      </c>
      <c r="D538" s="17">
        <v>64.8</v>
      </c>
      <c r="E538" s="32">
        <v>36.5</v>
      </c>
      <c r="F538" s="34">
        <v>4125</v>
      </c>
      <c r="G538" s="34">
        <f t="shared" si="54"/>
        <v>124.02</v>
      </c>
      <c r="H538" s="34">
        <v>138.6</v>
      </c>
      <c r="I538" s="6">
        <v>127000</v>
      </c>
      <c r="J538" s="105">
        <v>124</v>
      </c>
      <c r="K538" s="106" t="s">
        <v>102</v>
      </c>
      <c r="L538" s="96">
        <v>58.1</v>
      </c>
      <c r="M538" s="80">
        <v>2195</v>
      </c>
      <c r="N538" s="145">
        <f t="shared" si="55"/>
        <v>59.09</v>
      </c>
      <c r="O538" s="3">
        <v>56.1</v>
      </c>
      <c r="S538" s="26">
        <v>59</v>
      </c>
      <c r="W538" s="120">
        <v>238.29421999999997</v>
      </c>
      <c r="X538" s="120">
        <v>262</v>
      </c>
      <c r="AA538" s="91">
        <v>57.6</v>
      </c>
      <c r="AB538" s="91">
        <v>68.900000000000006</v>
      </c>
      <c r="AC538" s="91">
        <f t="shared" si="56"/>
        <v>70.311000000000007</v>
      </c>
      <c r="AF538" s="105">
        <v>57.4</v>
      </c>
      <c r="AG538" s="138">
        <v>2059</v>
      </c>
      <c r="AH538" s="78">
        <v>52.8</v>
      </c>
      <c r="AI538" s="97">
        <v>52.8</v>
      </c>
      <c r="AJ538" s="79">
        <v>67</v>
      </c>
      <c r="AK538" s="79">
        <v>67</v>
      </c>
      <c r="AM538" s="14"/>
      <c r="AW538" s="50">
        <v>1980</v>
      </c>
    </row>
    <row r="539" spans="1:49" ht="10.15" customHeight="1" x14ac:dyDescent="0.2">
      <c r="A539" s="24">
        <v>42418</v>
      </c>
      <c r="B539" s="54">
        <f t="shared" si="53"/>
        <v>2016</v>
      </c>
      <c r="D539" s="17">
        <v>64.8</v>
      </c>
      <c r="E539" s="32">
        <v>36.5</v>
      </c>
      <c r="F539" s="34">
        <v>4125</v>
      </c>
      <c r="G539" s="34">
        <f t="shared" si="54"/>
        <v>124.02</v>
      </c>
      <c r="H539" s="34">
        <v>138.6</v>
      </c>
      <c r="I539" s="6">
        <v>127000</v>
      </c>
      <c r="J539" s="105">
        <v>124</v>
      </c>
      <c r="K539" s="106" t="s">
        <v>102</v>
      </c>
      <c r="L539" s="96">
        <v>58.1</v>
      </c>
      <c r="M539" s="80">
        <v>2195</v>
      </c>
      <c r="N539" s="145">
        <f t="shared" si="55"/>
        <v>59.09</v>
      </c>
      <c r="O539" s="3">
        <v>56.8</v>
      </c>
      <c r="S539" s="26">
        <v>59</v>
      </c>
      <c r="W539" s="120">
        <v>240.40016999999997</v>
      </c>
      <c r="X539" s="120">
        <v>262</v>
      </c>
      <c r="AA539" s="91">
        <v>56.3</v>
      </c>
      <c r="AB539" s="91">
        <v>68.900000000000006</v>
      </c>
      <c r="AC539" s="91">
        <f t="shared" si="56"/>
        <v>70.311000000000007</v>
      </c>
      <c r="AF539" s="105">
        <v>57.4</v>
      </c>
      <c r="AG539" s="138">
        <v>2059</v>
      </c>
      <c r="AH539" s="78">
        <v>53.3</v>
      </c>
      <c r="AI539" s="97">
        <v>53.3</v>
      </c>
      <c r="AJ539" s="79">
        <v>67</v>
      </c>
      <c r="AK539" s="79">
        <v>67</v>
      </c>
      <c r="AM539" s="14"/>
      <c r="AW539" s="50">
        <v>1980</v>
      </c>
    </row>
    <row r="540" spans="1:49" ht="10.15" customHeight="1" x14ac:dyDescent="0.2">
      <c r="A540" s="24">
        <v>42419</v>
      </c>
      <c r="B540" s="54">
        <f t="shared" si="53"/>
        <v>2016</v>
      </c>
      <c r="D540" s="17">
        <v>64.8</v>
      </c>
      <c r="E540" s="32">
        <v>36.5</v>
      </c>
      <c r="F540" s="34">
        <v>4125</v>
      </c>
      <c r="G540" s="34">
        <f t="shared" si="54"/>
        <v>124.02</v>
      </c>
      <c r="H540" s="34">
        <v>149.10000000000002</v>
      </c>
      <c r="I540" s="6">
        <v>127000</v>
      </c>
      <c r="J540" s="105">
        <v>124</v>
      </c>
      <c r="K540" s="106" t="s">
        <v>102</v>
      </c>
      <c r="L540" s="96">
        <v>58.1</v>
      </c>
      <c r="M540" s="80">
        <v>2195</v>
      </c>
      <c r="N540" s="145">
        <f t="shared" si="55"/>
        <v>59.09</v>
      </c>
      <c r="O540" s="3">
        <v>54.8</v>
      </c>
      <c r="S540" s="26">
        <v>59</v>
      </c>
      <c r="W540" s="120">
        <v>242.01091000000008</v>
      </c>
      <c r="X540" s="120">
        <v>262</v>
      </c>
      <c r="AA540" s="91">
        <v>56.4</v>
      </c>
      <c r="AB540" s="91">
        <v>68.900000000000006</v>
      </c>
      <c r="AC540" s="91">
        <f t="shared" si="56"/>
        <v>70.311000000000007</v>
      </c>
      <c r="AF540" s="105">
        <v>57.4</v>
      </c>
      <c r="AG540" s="138">
        <v>2059</v>
      </c>
      <c r="AH540" s="78">
        <v>52.6</v>
      </c>
      <c r="AI540" s="97">
        <v>52.6</v>
      </c>
      <c r="AJ540" s="79">
        <v>67</v>
      </c>
      <c r="AK540" s="79">
        <v>67</v>
      </c>
      <c r="AM540" s="14"/>
      <c r="AW540" s="50">
        <v>1980</v>
      </c>
    </row>
    <row r="541" spans="1:49" ht="10.15" customHeight="1" x14ac:dyDescent="0.2">
      <c r="A541" s="24">
        <v>42420</v>
      </c>
      <c r="B541" s="54">
        <f t="shared" si="53"/>
        <v>2016</v>
      </c>
      <c r="D541" s="17">
        <v>64.8</v>
      </c>
      <c r="E541" s="32">
        <v>36.5</v>
      </c>
      <c r="F541" s="34">
        <v>4125</v>
      </c>
      <c r="G541" s="34">
        <f t="shared" si="54"/>
        <v>124.02</v>
      </c>
      <c r="H541" s="34">
        <v>149.19999999999999</v>
      </c>
      <c r="I541" s="6">
        <v>127000</v>
      </c>
      <c r="J541" s="105">
        <v>124</v>
      </c>
      <c r="K541" s="106" t="s">
        <v>102</v>
      </c>
      <c r="L541" s="96">
        <v>58.1</v>
      </c>
      <c r="M541" s="80">
        <v>2195</v>
      </c>
      <c r="N541" s="145">
        <f t="shared" si="55"/>
        <v>59.09</v>
      </c>
      <c r="O541" s="3">
        <v>54.9</v>
      </c>
      <c r="S541" s="26">
        <v>59</v>
      </c>
      <c r="W541" s="120">
        <v>243.51499000000007</v>
      </c>
      <c r="X541" s="120">
        <v>262</v>
      </c>
      <c r="AA541" s="91">
        <v>59.8</v>
      </c>
      <c r="AB541" s="91">
        <v>68.900000000000006</v>
      </c>
      <c r="AC541" s="91">
        <f t="shared" si="56"/>
        <v>70.311000000000007</v>
      </c>
      <c r="AF541" s="105">
        <v>57.4</v>
      </c>
      <c r="AG541" s="138">
        <v>2059</v>
      </c>
      <c r="AH541" s="78">
        <v>52.9</v>
      </c>
      <c r="AI541" s="97">
        <v>52.9</v>
      </c>
      <c r="AJ541" s="79">
        <v>67</v>
      </c>
      <c r="AK541" s="79">
        <v>67</v>
      </c>
      <c r="AM541" s="14"/>
      <c r="AW541" s="50">
        <v>1980</v>
      </c>
    </row>
    <row r="542" spans="1:49" ht="10.15" customHeight="1" x14ac:dyDescent="0.2">
      <c r="A542" s="24">
        <v>42421</v>
      </c>
      <c r="B542" s="54">
        <f t="shared" si="53"/>
        <v>2016</v>
      </c>
      <c r="D542" s="17">
        <v>64.8</v>
      </c>
      <c r="E542" s="32">
        <v>36.5</v>
      </c>
      <c r="F542" s="34">
        <v>4125</v>
      </c>
      <c r="G542" s="34">
        <f t="shared" si="54"/>
        <v>124.02</v>
      </c>
      <c r="H542" s="34">
        <v>153.80000000000001</v>
      </c>
      <c r="I542" s="6">
        <v>127000</v>
      </c>
      <c r="J542" s="6">
        <v>127</v>
      </c>
      <c r="L542" s="96">
        <v>58.1</v>
      </c>
      <c r="M542" s="80">
        <v>2195</v>
      </c>
      <c r="N542" s="145">
        <f t="shared" si="55"/>
        <v>59.09</v>
      </c>
      <c r="O542" s="3">
        <v>53.4</v>
      </c>
      <c r="S542" s="26">
        <v>59</v>
      </c>
      <c r="W542" s="120">
        <v>245.70133999999999</v>
      </c>
      <c r="X542" s="120">
        <v>262</v>
      </c>
      <c r="AA542" s="91">
        <v>60.3</v>
      </c>
      <c r="AB542" s="91">
        <v>68.900000000000006</v>
      </c>
      <c r="AC542" s="91">
        <f t="shared" si="56"/>
        <v>70.311000000000007</v>
      </c>
      <c r="AF542" s="105">
        <v>57.4</v>
      </c>
      <c r="AG542" s="138">
        <v>2059</v>
      </c>
      <c r="AH542" s="78">
        <v>51.9</v>
      </c>
      <c r="AI542" s="97">
        <v>51.9</v>
      </c>
      <c r="AJ542" s="79">
        <v>67</v>
      </c>
      <c r="AK542" s="79">
        <v>67</v>
      </c>
      <c r="AM542" s="14"/>
      <c r="AW542" s="50">
        <v>1980</v>
      </c>
    </row>
    <row r="543" spans="1:49" ht="10.15" customHeight="1" x14ac:dyDescent="0.2">
      <c r="A543" s="24">
        <v>42422</v>
      </c>
      <c r="B543" s="54">
        <f t="shared" si="53"/>
        <v>2016</v>
      </c>
      <c r="D543" s="17">
        <v>64.8</v>
      </c>
      <c r="E543" s="32">
        <v>36.5</v>
      </c>
      <c r="F543" s="34">
        <v>4125</v>
      </c>
      <c r="G543" s="34">
        <f t="shared" si="54"/>
        <v>124.02</v>
      </c>
      <c r="H543" s="34">
        <v>146.69999999999999</v>
      </c>
      <c r="I543" s="6">
        <v>127000</v>
      </c>
      <c r="J543" s="6">
        <v>127</v>
      </c>
      <c r="L543" s="96">
        <v>58.1</v>
      </c>
      <c r="M543" s="80">
        <v>2195</v>
      </c>
      <c r="N543" s="145">
        <f t="shared" si="55"/>
        <v>59.09</v>
      </c>
      <c r="O543" s="3">
        <v>53.9</v>
      </c>
      <c r="S543" s="26">
        <v>59</v>
      </c>
      <c r="W543" s="120">
        <v>246.02630999999994</v>
      </c>
      <c r="X543" s="120">
        <v>262</v>
      </c>
      <c r="Y543" s="136"/>
      <c r="AA543" s="91">
        <v>58.9</v>
      </c>
      <c r="AB543" s="91">
        <v>68.900000000000006</v>
      </c>
      <c r="AC543" s="91">
        <f t="shared" si="56"/>
        <v>70.311000000000007</v>
      </c>
      <c r="AF543" s="105">
        <v>57.4</v>
      </c>
      <c r="AG543" s="138">
        <v>2059</v>
      </c>
      <c r="AH543" s="78">
        <v>51.9</v>
      </c>
      <c r="AI543" s="97">
        <v>51.9</v>
      </c>
      <c r="AJ543" s="79">
        <v>67</v>
      </c>
      <c r="AK543" s="79">
        <v>67</v>
      </c>
      <c r="AM543" s="14"/>
      <c r="AW543" s="50">
        <v>1980</v>
      </c>
    </row>
    <row r="544" spans="1:49" ht="10.15" customHeight="1" x14ac:dyDescent="0.2">
      <c r="A544" s="24">
        <v>42423</v>
      </c>
      <c r="B544" s="54">
        <f t="shared" si="53"/>
        <v>2016</v>
      </c>
      <c r="D544" s="17">
        <v>64.8</v>
      </c>
      <c r="E544" s="32">
        <v>36.5</v>
      </c>
      <c r="F544" s="34">
        <v>4125</v>
      </c>
      <c r="G544" s="34">
        <f t="shared" si="54"/>
        <v>124.02</v>
      </c>
      <c r="H544" s="34">
        <v>148</v>
      </c>
      <c r="I544" s="6">
        <v>127000</v>
      </c>
      <c r="J544" s="6">
        <v>127</v>
      </c>
      <c r="L544" s="96">
        <v>58.1</v>
      </c>
      <c r="M544" s="80">
        <v>2195</v>
      </c>
      <c r="N544" s="145">
        <f t="shared" si="55"/>
        <v>59.09</v>
      </c>
      <c r="O544" s="3">
        <v>53.9</v>
      </c>
      <c r="S544" s="26">
        <v>59</v>
      </c>
      <c r="W544" s="120">
        <v>243.0258500000001</v>
      </c>
      <c r="X544" s="120">
        <v>262</v>
      </c>
      <c r="Y544" s="136"/>
      <c r="AA544" s="91">
        <v>59.8</v>
      </c>
      <c r="AB544" s="91">
        <v>68.900000000000006</v>
      </c>
      <c r="AC544" s="91">
        <f t="shared" si="56"/>
        <v>70.311000000000007</v>
      </c>
      <c r="AF544" s="105">
        <v>57.4</v>
      </c>
      <c r="AG544" s="138">
        <v>2059</v>
      </c>
      <c r="AH544" s="78">
        <v>52</v>
      </c>
      <c r="AI544" s="97">
        <v>52</v>
      </c>
      <c r="AJ544" s="79">
        <v>67</v>
      </c>
      <c r="AK544" s="79">
        <v>67</v>
      </c>
      <c r="AM544" s="14"/>
      <c r="AW544" s="50">
        <v>1980</v>
      </c>
    </row>
    <row r="545" spans="1:49" ht="10.15" customHeight="1" x14ac:dyDescent="0.2">
      <c r="A545" s="24">
        <v>42424</v>
      </c>
      <c r="B545" s="54">
        <f t="shared" si="53"/>
        <v>2016</v>
      </c>
      <c r="D545" s="17">
        <v>64.8</v>
      </c>
      <c r="E545" s="32">
        <v>36.5</v>
      </c>
      <c r="F545" s="34">
        <v>4125</v>
      </c>
      <c r="G545" s="34">
        <f t="shared" si="54"/>
        <v>124.02</v>
      </c>
      <c r="H545" s="34">
        <v>148.6</v>
      </c>
      <c r="I545" s="6">
        <v>127000</v>
      </c>
      <c r="J545" s="6">
        <v>127</v>
      </c>
      <c r="L545" s="96">
        <v>58.1</v>
      </c>
      <c r="M545" s="80">
        <v>2195</v>
      </c>
      <c r="N545" s="145">
        <f t="shared" si="55"/>
        <v>59.09</v>
      </c>
      <c r="O545" s="3">
        <v>54.2</v>
      </c>
      <c r="S545" s="26">
        <v>59</v>
      </c>
      <c r="W545" s="120">
        <v>240.35084000000009</v>
      </c>
      <c r="X545" s="120">
        <v>262</v>
      </c>
      <c r="Y545" s="136"/>
      <c r="AA545" s="91">
        <v>59.7</v>
      </c>
      <c r="AB545" s="91">
        <v>68.900000000000006</v>
      </c>
      <c r="AC545" s="91">
        <f t="shared" si="56"/>
        <v>70.311000000000007</v>
      </c>
      <c r="AF545" s="105">
        <v>57.4</v>
      </c>
      <c r="AG545" s="138">
        <v>2059</v>
      </c>
      <c r="AH545" s="78">
        <v>52.3</v>
      </c>
      <c r="AI545" s="97">
        <v>52.3</v>
      </c>
      <c r="AJ545" s="79">
        <v>67</v>
      </c>
      <c r="AK545" s="79">
        <v>67</v>
      </c>
      <c r="AM545" s="14"/>
      <c r="AW545" s="50">
        <v>1980</v>
      </c>
    </row>
    <row r="546" spans="1:49" ht="10.15" customHeight="1" x14ac:dyDescent="0.2">
      <c r="A546" s="24">
        <v>42425</v>
      </c>
      <c r="B546" s="54">
        <f t="shared" si="53"/>
        <v>2016</v>
      </c>
      <c r="D546" s="17">
        <v>64.8</v>
      </c>
      <c r="E546" s="32">
        <v>36.5</v>
      </c>
      <c r="F546" s="34">
        <v>4125</v>
      </c>
      <c r="G546" s="34">
        <f t="shared" si="54"/>
        <v>124.02</v>
      </c>
      <c r="H546" s="34">
        <v>145.80000000000001</v>
      </c>
      <c r="I546" s="6">
        <v>127000</v>
      </c>
      <c r="J546" s="6">
        <v>127</v>
      </c>
      <c r="L546" s="96">
        <v>58.1</v>
      </c>
      <c r="M546" s="80">
        <v>2195</v>
      </c>
      <c r="N546" s="145">
        <f t="shared" si="55"/>
        <v>59.09</v>
      </c>
      <c r="O546" s="3">
        <v>59.4</v>
      </c>
      <c r="S546" s="26">
        <v>59</v>
      </c>
      <c r="W546" s="120">
        <v>239.12312000000011</v>
      </c>
      <c r="X546" s="120">
        <v>262</v>
      </c>
      <c r="Y546" s="136"/>
      <c r="AA546" s="91">
        <v>60.7</v>
      </c>
      <c r="AB546" s="91">
        <v>68.900000000000006</v>
      </c>
      <c r="AC546" s="91">
        <f t="shared" si="56"/>
        <v>70.311000000000007</v>
      </c>
      <c r="AF546" s="105">
        <v>57.4</v>
      </c>
      <c r="AG546" s="138">
        <v>2059</v>
      </c>
      <c r="AH546" s="78">
        <v>56.6</v>
      </c>
      <c r="AI546" s="97">
        <v>56.6</v>
      </c>
      <c r="AJ546" s="79">
        <v>67</v>
      </c>
      <c r="AK546" s="79">
        <v>67</v>
      </c>
      <c r="AM546" s="14"/>
      <c r="AW546" s="50">
        <v>1980</v>
      </c>
    </row>
    <row r="547" spans="1:49" ht="10.15" customHeight="1" x14ac:dyDescent="0.2">
      <c r="A547" s="24">
        <v>42426</v>
      </c>
      <c r="B547" s="54">
        <f t="shared" si="53"/>
        <v>2016</v>
      </c>
      <c r="C547" s="56">
        <v>42430</v>
      </c>
      <c r="D547" s="17">
        <v>64.8</v>
      </c>
      <c r="E547" s="32">
        <v>36.5</v>
      </c>
      <c r="F547" s="34">
        <v>4125</v>
      </c>
      <c r="G547" s="34">
        <f t="shared" si="54"/>
        <v>124.02</v>
      </c>
      <c r="H547" s="34">
        <v>147.5</v>
      </c>
      <c r="I547" s="6">
        <v>127000</v>
      </c>
      <c r="J547" s="6">
        <v>127</v>
      </c>
      <c r="L547" s="96">
        <v>58.1</v>
      </c>
      <c r="M547" s="80">
        <v>2195</v>
      </c>
      <c r="N547" s="145">
        <f t="shared" si="55"/>
        <v>59.09</v>
      </c>
      <c r="O547" s="3">
        <v>60</v>
      </c>
      <c r="S547" s="26">
        <v>59</v>
      </c>
      <c r="W547" s="120">
        <v>244.95260000000007</v>
      </c>
      <c r="X547" s="120">
        <v>262</v>
      </c>
      <c r="Y547" s="136"/>
      <c r="AA547" s="91">
        <v>60.5</v>
      </c>
      <c r="AB547" s="91">
        <v>68.900000000000006</v>
      </c>
      <c r="AC547" s="91">
        <f t="shared" si="56"/>
        <v>70.311000000000007</v>
      </c>
      <c r="AF547" s="105">
        <v>57.4</v>
      </c>
      <c r="AG547" s="138">
        <v>2059</v>
      </c>
      <c r="AH547" s="78">
        <v>57.5</v>
      </c>
      <c r="AI547" s="97">
        <v>57.5</v>
      </c>
      <c r="AJ547" s="79">
        <v>67</v>
      </c>
      <c r="AK547" s="79">
        <v>67</v>
      </c>
      <c r="AM547" s="14"/>
      <c r="AW547" s="50">
        <v>1980</v>
      </c>
    </row>
    <row r="548" spans="1:49" ht="10.15" customHeight="1" x14ac:dyDescent="0.2">
      <c r="A548" s="24">
        <v>42427</v>
      </c>
      <c r="B548" s="54">
        <f t="shared" si="53"/>
        <v>2016</v>
      </c>
      <c r="D548" s="17">
        <v>64.8</v>
      </c>
      <c r="E548" s="32">
        <v>36.5</v>
      </c>
      <c r="F548" s="34">
        <v>4125</v>
      </c>
      <c r="G548" s="34">
        <f t="shared" si="54"/>
        <v>124.02</v>
      </c>
      <c r="H548" s="34">
        <v>148.39999999999998</v>
      </c>
      <c r="I548" s="6">
        <v>127000</v>
      </c>
      <c r="J548" s="6">
        <v>127</v>
      </c>
      <c r="L548" s="96">
        <v>58.1</v>
      </c>
      <c r="M548" s="80">
        <v>2195</v>
      </c>
      <c r="N548" s="145">
        <f t="shared" si="55"/>
        <v>59.09</v>
      </c>
      <c r="O548" s="3">
        <v>60.3</v>
      </c>
      <c r="S548" s="26">
        <v>59</v>
      </c>
      <c r="W548" s="120">
        <v>241.10231999999999</v>
      </c>
      <c r="X548" s="120">
        <v>262</v>
      </c>
      <c r="Y548" s="136"/>
      <c r="AA548" s="91">
        <v>59.2</v>
      </c>
      <c r="AB548" s="91">
        <v>68.900000000000006</v>
      </c>
      <c r="AC548" s="91">
        <f t="shared" si="56"/>
        <v>70.311000000000007</v>
      </c>
      <c r="AF548" s="105">
        <v>57.4</v>
      </c>
      <c r="AG548" s="138">
        <v>2059</v>
      </c>
      <c r="AH548" s="78">
        <v>57.7</v>
      </c>
      <c r="AI548" s="97">
        <v>57.7</v>
      </c>
      <c r="AJ548" s="79">
        <v>67</v>
      </c>
      <c r="AK548" s="79">
        <v>67</v>
      </c>
      <c r="AM548" s="14"/>
      <c r="AW548" s="50">
        <v>1980</v>
      </c>
    </row>
    <row r="549" spans="1:49" ht="10.15" customHeight="1" x14ac:dyDescent="0.2">
      <c r="A549" s="24">
        <v>42428</v>
      </c>
      <c r="B549" s="54">
        <f t="shared" si="53"/>
        <v>2016</v>
      </c>
      <c r="D549" s="17">
        <v>64.8</v>
      </c>
      <c r="E549" s="32">
        <v>36.5</v>
      </c>
      <c r="F549" s="34">
        <v>4125</v>
      </c>
      <c r="G549" s="34">
        <f t="shared" si="54"/>
        <v>124.02</v>
      </c>
      <c r="H549" s="34">
        <v>147.39999999999998</v>
      </c>
      <c r="I549" s="6">
        <v>127000</v>
      </c>
      <c r="J549" s="6">
        <v>127</v>
      </c>
      <c r="L549" s="96">
        <v>58.1</v>
      </c>
      <c r="M549" s="80">
        <v>2195</v>
      </c>
      <c r="N549" s="145">
        <f t="shared" si="55"/>
        <v>59.09</v>
      </c>
      <c r="O549" s="3">
        <v>61.4</v>
      </c>
      <c r="S549" s="26">
        <v>59</v>
      </c>
      <c r="W549" s="120">
        <v>242.29839999999999</v>
      </c>
      <c r="X549" s="120">
        <v>262</v>
      </c>
      <c r="AA549" s="91">
        <v>59</v>
      </c>
      <c r="AB549" s="91">
        <v>68.900000000000006</v>
      </c>
      <c r="AC549" s="91">
        <f t="shared" si="56"/>
        <v>70.311000000000007</v>
      </c>
      <c r="AF549" s="105">
        <v>57.4</v>
      </c>
      <c r="AG549" s="138">
        <v>2059</v>
      </c>
      <c r="AH549" s="78">
        <v>58.8</v>
      </c>
      <c r="AI549" s="97">
        <v>58.8</v>
      </c>
      <c r="AJ549" s="79">
        <v>67</v>
      </c>
      <c r="AK549" s="79">
        <v>67</v>
      </c>
      <c r="AM549" s="14"/>
      <c r="AW549" s="50">
        <v>1980</v>
      </c>
    </row>
    <row r="550" spans="1:49" ht="10.15" customHeight="1" x14ac:dyDescent="0.2">
      <c r="A550" s="24">
        <v>42429</v>
      </c>
      <c r="B550" s="54">
        <f t="shared" si="53"/>
        <v>2016</v>
      </c>
      <c r="D550" s="17">
        <v>64.8</v>
      </c>
      <c r="E550" s="32">
        <v>36.5</v>
      </c>
      <c r="F550" s="34">
        <v>4125</v>
      </c>
      <c r="G550" s="34">
        <f t="shared" si="54"/>
        <v>124.02</v>
      </c>
      <c r="H550" s="34">
        <v>147.39999999999998</v>
      </c>
      <c r="I550" s="6">
        <v>127000</v>
      </c>
      <c r="J550" s="6">
        <v>127</v>
      </c>
      <c r="L550" s="96">
        <v>58.1</v>
      </c>
      <c r="M550" s="80">
        <v>2195</v>
      </c>
      <c r="N550" s="145">
        <f t="shared" si="55"/>
        <v>59.09</v>
      </c>
      <c r="O550" s="3">
        <v>59</v>
      </c>
      <c r="S550" s="26">
        <v>59</v>
      </c>
      <c r="W550" s="120">
        <v>240.21133999999992</v>
      </c>
      <c r="X550" s="120">
        <v>262</v>
      </c>
      <c r="AA550" s="91">
        <v>59.1</v>
      </c>
      <c r="AB550" s="91">
        <v>68.900000000000006</v>
      </c>
      <c r="AC550" s="91">
        <f t="shared" si="56"/>
        <v>70.311000000000007</v>
      </c>
      <c r="AF550" s="105">
        <v>57.4</v>
      </c>
      <c r="AG550" s="138">
        <v>2059</v>
      </c>
      <c r="AH550" s="78">
        <v>57.2</v>
      </c>
      <c r="AI550" s="97">
        <v>57.2</v>
      </c>
      <c r="AJ550" s="79">
        <v>67</v>
      </c>
      <c r="AK550" s="79">
        <v>67</v>
      </c>
      <c r="AM550" s="14"/>
      <c r="AW550" s="50">
        <v>1980</v>
      </c>
    </row>
    <row r="551" spans="1:49" ht="10.15" customHeight="1" x14ac:dyDescent="0.2">
      <c r="A551" s="24">
        <v>42430</v>
      </c>
      <c r="B551" s="54">
        <f t="shared" si="53"/>
        <v>2016</v>
      </c>
      <c r="D551" s="17">
        <v>64.8</v>
      </c>
      <c r="E551" s="32">
        <v>36</v>
      </c>
      <c r="F551" s="34">
        <v>4104</v>
      </c>
      <c r="G551" s="34">
        <f t="shared" si="54"/>
        <v>124.02</v>
      </c>
      <c r="H551" s="34">
        <v>146.9</v>
      </c>
      <c r="I551" s="6">
        <v>128000</v>
      </c>
      <c r="J551" s="6">
        <v>128</v>
      </c>
      <c r="L551" s="96">
        <v>58.1</v>
      </c>
      <c r="M551" s="80">
        <v>2195</v>
      </c>
      <c r="N551" s="145">
        <f t="shared" si="55"/>
        <v>59.09</v>
      </c>
      <c r="O551" s="3">
        <v>58.4</v>
      </c>
      <c r="S551" s="26">
        <v>59</v>
      </c>
      <c r="W551" s="120">
        <v>240.35828000000006</v>
      </c>
      <c r="X551" s="120">
        <v>262</v>
      </c>
      <c r="AA551" s="91">
        <v>61.5</v>
      </c>
      <c r="AB551" s="91">
        <v>69.7</v>
      </c>
      <c r="AC551" s="91">
        <f t="shared" si="56"/>
        <v>71.111000000000004</v>
      </c>
      <c r="AF551" s="105">
        <v>54.2</v>
      </c>
      <c r="AG551" s="138">
        <v>2059</v>
      </c>
      <c r="AH551" s="78">
        <v>54.6</v>
      </c>
      <c r="AI551" s="97">
        <v>54.6</v>
      </c>
      <c r="AJ551" s="79">
        <v>66</v>
      </c>
      <c r="AK551" s="79">
        <v>66</v>
      </c>
      <c r="AM551" s="14"/>
      <c r="AW551" s="50">
        <v>1980</v>
      </c>
    </row>
    <row r="552" spans="1:49" ht="10.15" customHeight="1" x14ac:dyDescent="0.2">
      <c r="A552" s="24">
        <v>42431</v>
      </c>
      <c r="B552" s="54">
        <f t="shared" si="53"/>
        <v>2016</v>
      </c>
      <c r="D552" s="17">
        <v>64.8</v>
      </c>
      <c r="E552" s="32">
        <v>36</v>
      </c>
      <c r="F552" s="34">
        <v>4104</v>
      </c>
      <c r="G552" s="34">
        <f t="shared" si="54"/>
        <v>124.02</v>
      </c>
      <c r="H552" s="34">
        <v>134.4</v>
      </c>
      <c r="I552" s="6">
        <v>128000</v>
      </c>
      <c r="J552" s="6">
        <v>128</v>
      </c>
      <c r="L552" s="96">
        <v>58.1</v>
      </c>
      <c r="M552" s="80">
        <v>2195</v>
      </c>
      <c r="N552" s="145">
        <f t="shared" si="55"/>
        <v>59.09</v>
      </c>
      <c r="O552" s="3">
        <v>59.4</v>
      </c>
      <c r="S552" s="26">
        <v>59</v>
      </c>
      <c r="W552" s="120">
        <v>239.40856999999997</v>
      </c>
      <c r="X552" s="120">
        <v>262</v>
      </c>
      <c r="AA552" s="91">
        <v>60.3</v>
      </c>
      <c r="AB552" s="91">
        <v>69.7</v>
      </c>
      <c r="AC552" s="91">
        <f t="shared" si="56"/>
        <v>71.111000000000004</v>
      </c>
      <c r="AF552" s="105">
        <v>54.2</v>
      </c>
      <c r="AG552" s="138">
        <v>2059</v>
      </c>
      <c r="AH552" s="78">
        <v>55.5</v>
      </c>
      <c r="AI552" s="97">
        <v>55.5</v>
      </c>
      <c r="AJ552" s="79">
        <v>66</v>
      </c>
      <c r="AK552" s="79">
        <v>66</v>
      </c>
      <c r="AM552" s="14"/>
      <c r="AW552" s="50">
        <v>1980</v>
      </c>
    </row>
    <row r="553" spans="1:49" ht="10.15" customHeight="1" x14ac:dyDescent="0.2">
      <c r="A553" s="24">
        <v>42432</v>
      </c>
      <c r="B553" s="54">
        <f t="shared" si="53"/>
        <v>2016</v>
      </c>
      <c r="D553" s="17">
        <v>64.8</v>
      </c>
      <c r="E553" s="32">
        <v>36</v>
      </c>
      <c r="F553" s="34">
        <v>4104</v>
      </c>
      <c r="G553" s="34">
        <f t="shared" si="54"/>
        <v>124.02</v>
      </c>
      <c r="H553" s="34">
        <v>131.30000000000001</v>
      </c>
      <c r="I553" s="6">
        <v>128000</v>
      </c>
      <c r="J553" s="6">
        <v>128</v>
      </c>
      <c r="L553" s="96">
        <v>58.1</v>
      </c>
      <c r="M553" s="80">
        <v>2195</v>
      </c>
      <c r="N553" s="145">
        <f t="shared" si="55"/>
        <v>59.09</v>
      </c>
      <c r="O553" s="3">
        <v>63.9</v>
      </c>
      <c r="S553" s="26">
        <v>59</v>
      </c>
      <c r="W553" s="120">
        <v>240.14161999999985</v>
      </c>
      <c r="X553" s="120">
        <v>262</v>
      </c>
      <c r="AA553" s="91">
        <v>59.6</v>
      </c>
      <c r="AB553" s="91">
        <v>69.7</v>
      </c>
      <c r="AC553" s="91">
        <f t="shared" si="56"/>
        <v>71.111000000000004</v>
      </c>
      <c r="AF553" s="105">
        <v>54.2</v>
      </c>
      <c r="AG553" s="138">
        <v>2059</v>
      </c>
      <c r="AH553" s="78">
        <v>61.2</v>
      </c>
      <c r="AI553" s="97">
        <v>61.2</v>
      </c>
      <c r="AJ553" s="79">
        <v>66</v>
      </c>
      <c r="AK553" s="79">
        <v>66</v>
      </c>
      <c r="AM553" s="14"/>
      <c r="AW553" s="50">
        <v>1980</v>
      </c>
    </row>
    <row r="554" spans="1:49" ht="10.15" customHeight="1" x14ac:dyDescent="0.2">
      <c r="A554" s="24">
        <v>42433</v>
      </c>
      <c r="B554" s="54">
        <f t="shared" si="53"/>
        <v>2016</v>
      </c>
      <c r="D554" s="17">
        <v>64.8</v>
      </c>
      <c r="E554" s="32">
        <v>36</v>
      </c>
      <c r="F554" s="34">
        <v>4104</v>
      </c>
      <c r="G554" s="34">
        <f t="shared" si="54"/>
        <v>124.02</v>
      </c>
      <c r="H554" s="34">
        <v>133.9</v>
      </c>
      <c r="I554" s="6">
        <v>128000</v>
      </c>
      <c r="J554" s="6">
        <v>128</v>
      </c>
      <c r="L554" s="96">
        <v>58.1</v>
      </c>
      <c r="M554" s="80">
        <v>2195</v>
      </c>
      <c r="N554" s="145">
        <f t="shared" si="55"/>
        <v>59.09</v>
      </c>
      <c r="O554" s="3">
        <v>63.8</v>
      </c>
      <c r="S554" s="26">
        <v>59</v>
      </c>
      <c r="W554" s="120">
        <v>241.09375</v>
      </c>
      <c r="X554" s="120">
        <v>262</v>
      </c>
      <c r="AA554" s="91">
        <v>57.9</v>
      </c>
      <c r="AB554" s="91">
        <v>69.7</v>
      </c>
      <c r="AC554" s="91">
        <f t="shared" si="56"/>
        <v>71.111000000000004</v>
      </c>
      <c r="AF554" s="105">
        <v>54.2</v>
      </c>
      <c r="AG554" s="138">
        <v>2059</v>
      </c>
      <c r="AH554" s="78">
        <v>59.7</v>
      </c>
      <c r="AI554" s="97">
        <v>59.7</v>
      </c>
      <c r="AJ554" s="79">
        <v>66</v>
      </c>
      <c r="AK554" s="79">
        <v>66</v>
      </c>
      <c r="AM554" s="14"/>
      <c r="AW554" s="50">
        <v>1980</v>
      </c>
    </row>
    <row r="555" spans="1:49" ht="10.15" customHeight="1" x14ac:dyDescent="0.2">
      <c r="A555" s="24">
        <v>42434</v>
      </c>
      <c r="B555" s="54">
        <f t="shared" si="53"/>
        <v>2016</v>
      </c>
      <c r="D555" s="17">
        <v>64.8</v>
      </c>
      <c r="E555" s="32">
        <v>36</v>
      </c>
      <c r="F555" s="34">
        <v>4104</v>
      </c>
      <c r="G555" s="34">
        <f t="shared" si="54"/>
        <v>124.02</v>
      </c>
      <c r="H555" s="34">
        <v>133.69999999999999</v>
      </c>
      <c r="I555" s="6">
        <v>128000</v>
      </c>
      <c r="J555" s="6">
        <v>128</v>
      </c>
      <c r="L555" s="96">
        <v>58.1</v>
      </c>
      <c r="M555" s="80">
        <v>2195</v>
      </c>
      <c r="N555" s="145">
        <f t="shared" si="55"/>
        <v>59.09</v>
      </c>
      <c r="O555" s="3">
        <v>61.9</v>
      </c>
      <c r="S555" s="26">
        <v>59</v>
      </c>
      <c r="W555" s="120">
        <v>241.21324999999993</v>
      </c>
      <c r="X555" s="120">
        <v>262</v>
      </c>
      <c r="AA555" s="91">
        <v>57.9</v>
      </c>
      <c r="AB555" s="91">
        <v>69.7</v>
      </c>
      <c r="AC555" s="91">
        <f t="shared" si="56"/>
        <v>71.111000000000004</v>
      </c>
      <c r="AF555" s="105">
        <v>54.2</v>
      </c>
      <c r="AG555" s="138">
        <v>2059</v>
      </c>
      <c r="AH555" s="78">
        <v>58.3</v>
      </c>
      <c r="AI555" s="97">
        <v>58.3</v>
      </c>
      <c r="AJ555" s="79">
        <v>66</v>
      </c>
      <c r="AK555" s="79">
        <v>66</v>
      </c>
      <c r="AM555" s="14"/>
      <c r="AW555" s="50">
        <v>1980</v>
      </c>
    </row>
    <row r="556" spans="1:49" ht="10.15" customHeight="1" x14ac:dyDescent="0.2">
      <c r="A556" s="24">
        <v>42435</v>
      </c>
      <c r="B556" s="54">
        <f t="shared" si="53"/>
        <v>2016</v>
      </c>
      <c r="D556" s="17">
        <v>64.8</v>
      </c>
      <c r="E556" s="32">
        <v>36</v>
      </c>
      <c r="F556" s="34">
        <v>4104</v>
      </c>
      <c r="G556" s="34">
        <f t="shared" si="54"/>
        <v>124.02</v>
      </c>
      <c r="H556" s="34">
        <v>130.80000000000001</v>
      </c>
      <c r="I556" s="6">
        <v>128000</v>
      </c>
      <c r="J556" s="6">
        <v>128</v>
      </c>
      <c r="L556" s="96">
        <v>58.1</v>
      </c>
      <c r="M556" s="80">
        <v>2195</v>
      </c>
      <c r="N556" s="145">
        <f t="shared" si="55"/>
        <v>59.09</v>
      </c>
      <c r="O556" s="3">
        <v>58.1</v>
      </c>
      <c r="S556" s="26">
        <v>59</v>
      </c>
      <c r="W556" s="120">
        <v>241.67841999999999</v>
      </c>
      <c r="X556" s="120">
        <v>262</v>
      </c>
      <c r="AA556" s="91">
        <v>57.5</v>
      </c>
      <c r="AB556" s="91">
        <v>69.7</v>
      </c>
      <c r="AC556" s="91">
        <f t="shared" si="56"/>
        <v>71.111000000000004</v>
      </c>
      <c r="AF556" s="105">
        <v>54.2</v>
      </c>
      <c r="AG556" s="138">
        <v>2059</v>
      </c>
      <c r="AH556" s="78">
        <v>55.6</v>
      </c>
      <c r="AI556" s="97">
        <v>55.6</v>
      </c>
      <c r="AJ556" s="79">
        <v>66</v>
      </c>
      <c r="AK556" s="79">
        <v>66</v>
      </c>
      <c r="AM556" s="14"/>
      <c r="AW556" s="50">
        <v>1980</v>
      </c>
    </row>
    <row r="557" spans="1:49" ht="10.15" customHeight="1" x14ac:dyDescent="0.2">
      <c r="A557" s="24">
        <v>42436</v>
      </c>
      <c r="B557" s="54">
        <f t="shared" si="53"/>
        <v>2016</v>
      </c>
      <c r="D557" s="17">
        <v>64.8</v>
      </c>
      <c r="E557" s="32">
        <v>36</v>
      </c>
      <c r="F557" s="34">
        <v>4104</v>
      </c>
      <c r="G557" s="34">
        <f t="shared" si="54"/>
        <v>124.02</v>
      </c>
      <c r="H557" s="34">
        <v>145.20000000000002</v>
      </c>
      <c r="I557" s="6">
        <v>128000</v>
      </c>
      <c r="J557" s="6">
        <v>128</v>
      </c>
      <c r="L557" s="96">
        <v>58.1</v>
      </c>
      <c r="M557" s="80">
        <v>2195</v>
      </c>
      <c r="N557" s="145">
        <f t="shared" si="55"/>
        <v>59.09</v>
      </c>
      <c r="O557" s="3">
        <v>56.4</v>
      </c>
      <c r="S557" s="26">
        <v>59</v>
      </c>
      <c r="W557" s="120">
        <v>241.33384999999998</v>
      </c>
      <c r="X557" s="111">
        <v>247</v>
      </c>
      <c r="Y557" s="136" t="s">
        <v>158</v>
      </c>
      <c r="AA557" s="91">
        <v>56.5</v>
      </c>
      <c r="AB557" s="91">
        <v>69.7</v>
      </c>
      <c r="AC557" s="94">
        <v>62</v>
      </c>
      <c r="AF557" s="105">
        <v>54.2</v>
      </c>
      <c r="AG557" s="138">
        <v>2059</v>
      </c>
      <c r="AH557" s="78">
        <v>53.9</v>
      </c>
      <c r="AI557" s="97">
        <v>53.9</v>
      </c>
      <c r="AJ557" s="79">
        <v>66</v>
      </c>
      <c r="AK557" s="79">
        <v>66</v>
      </c>
      <c r="AM557" s="14"/>
      <c r="AW557" s="50">
        <v>1980</v>
      </c>
    </row>
    <row r="558" spans="1:49" ht="10.15" customHeight="1" x14ac:dyDescent="0.2">
      <c r="A558" s="24">
        <v>42437</v>
      </c>
      <c r="B558" s="54">
        <f t="shared" ref="B558:B581" si="57">YEAR(A558)</f>
        <v>2016</v>
      </c>
      <c r="D558" s="17">
        <v>64.8</v>
      </c>
      <c r="E558" s="32">
        <v>36</v>
      </c>
      <c r="F558" s="34">
        <v>4104</v>
      </c>
      <c r="G558" s="34">
        <f t="shared" si="54"/>
        <v>124.02</v>
      </c>
      <c r="H558" s="34">
        <v>144.5</v>
      </c>
      <c r="I558" s="6">
        <v>128000</v>
      </c>
      <c r="J558" s="6">
        <v>128</v>
      </c>
      <c r="L558" s="96">
        <v>58.1</v>
      </c>
      <c r="M558" s="80">
        <v>2195</v>
      </c>
      <c r="N558" s="145">
        <f t="shared" si="55"/>
        <v>59.09</v>
      </c>
      <c r="O558" s="3">
        <v>55.4</v>
      </c>
      <c r="S558" s="26">
        <v>59</v>
      </c>
      <c r="W558" s="120">
        <v>238.26922000000008</v>
      </c>
      <c r="X558" s="111">
        <v>247</v>
      </c>
      <c r="Y558" s="136" t="s">
        <v>159</v>
      </c>
      <c r="AA558" s="91">
        <v>56.7</v>
      </c>
      <c r="AB558" s="94">
        <v>64.599999999999994</v>
      </c>
      <c r="AC558" s="94">
        <v>62</v>
      </c>
      <c r="AD558" s="94"/>
      <c r="AE558" s="136" t="s">
        <v>159</v>
      </c>
      <c r="AF558" s="105">
        <v>54.2</v>
      </c>
      <c r="AG558" s="138">
        <v>2059</v>
      </c>
      <c r="AH558" s="78">
        <v>53.6</v>
      </c>
      <c r="AI558" s="97">
        <v>53.6</v>
      </c>
      <c r="AJ558" s="79">
        <v>66</v>
      </c>
      <c r="AK558" s="79">
        <v>66</v>
      </c>
      <c r="AM558" s="14"/>
      <c r="AW558" s="50">
        <v>1980</v>
      </c>
    </row>
    <row r="559" spans="1:49" ht="10.15" customHeight="1" x14ac:dyDescent="0.2">
      <c r="A559" s="24">
        <v>42438</v>
      </c>
      <c r="B559" s="54">
        <f t="shared" si="57"/>
        <v>2016</v>
      </c>
      <c r="D559" s="17">
        <v>64.8</v>
      </c>
      <c r="E559" s="32">
        <v>36</v>
      </c>
      <c r="F559" s="34">
        <v>4104</v>
      </c>
      <c r="G559" s="34">
        <f t="shared" si="54"/>
        <v>124.02</v>
      </c>
      <c r="H559" s="34">
        <v>146.5</v>
      </c>
      <c r="I559" s="6">
        <v>128000</v>
      </c>
      <c r="J559" s="6">
        <v>128</v>
      </c>
      <c r="L559" s="96">
        <v>58.1</v>
      </c>
      <c r="M559" s="80">
        <v>2195</v>
      </c>
      <c r="N559" s="145">
        <f t="shared" si="55"/>
        <v>59.09</v>
      </c>
      <c r="O559" s="3">
        <v>55.7</v>
      </c>
      <c r="S559" s="26">
        <v>59</v>
      </c>
      <c r="W559" s="120">
        <v>232.63553999999985</v>
      </c>
      <c r="X559" s="111">
        <v>247</v>
      </c>
      <c r="Y559" s="136" t="s">
        <v>159</v>
      </c>
      <c r="AA559" s="100">
        <v>57.4</v>
      </c>
      <c r="AB559" s="94">
        <v>64.599999999999994</v>
      </c>
      <c r="AC559" s="94">
        <v>62</v>
      </c>
      <c r="AD559" s="94"/>
      <c r="AE559" s="136" t="s">
        <v>161</v>
      </c>
      <c r="AF559" s="105">
        <v>54.2</v>
      </c>
      <c r="AG559" s="138">
        <v>2059</v>
      </c>
      <c r="AH559" s="78">
        <v>53.3</v>
      </c>
      <c r="AI559" s="97">
        <v>53.3</v>
      </c>
      <c r="AJ559" s="79">
        <v>66</v>
      </c>
      <c r="AK559" s="79">
        <v>66</v>
      </c>
      <c r="AM559" s="14"/>
      <c r="AW559" s="50">
        <v>1980</v>
      </c>
    </row>
    <row r="560" spans="1:49" ht="10.15" customHeight="1" x14ac:dyDescent="0.2">
      <c r="A560" s="24">
        <v>42439</v>
      </c>
      <c r="B560" s="54">
        <f t="shared" si="57"/>
        <v>2016</v>
      </c>
      <c r="D560" s="17">
        <v>64.8</v>
      </c>
      <c r="E560" s="32">
        <v>36</v>
      </c>
      <c r="F560" s="34">
        <v>4104</v>
      </c>
      <c r="G560" s="34">
        <f t="shared" ref="G560:G581" si="58">$G$430</f>
        <v>124.02</v>
      </c>
      <c r="H560" s="34">
        <v>144.19999999999999</v>
      </c>
      <c r="I560" s="6">
        <v>128000</v>
      </c>
      <c r="J560" s="6">
        <v>128</v>
      </c>
      <c r="L560" s="96">
        <v>58.1</v>
      </c>
      <c r="M560" s="80">
        <v>2195</v>
      </c>
      <c r="N560" s="145">
        <f t="shared" ref="N560:N581" si="59">$N$430</f>
        <v>59.09</v>
      </c>
      <c r="O560" s="3">
        <v>57.3</v>
      </c>
      <c r="S560" s="26">
        <v>59</v>
      </c>
      <c r="W560" s="120">
        <v>241.00936999999999</v>
      </c>
      <c r="X560" s="111">
        <v>247</v>
      </c>
      <c r="Y560" s="136" t="s">
        <v>159</v>
      </c>
      <c r="AA560" s="91">
        <v>57.1</v>
      </c>
      <c r="AB560" s="94">
        <v>64.599999999999994</v>
      </c>
      <c r="AC560" s="94">
        <v>62</v>
      </c>
      <c r="AD560" s="94"/>
      <c r="AE560" s="136" t="s">
        <v>177</v>
      </c>
      <c r="AF560" s="105">
        <v>54.2</v>
      </c>
      <c r="AG560" s="138">
        <v>2059</v>
      </c>
      <c r="AH560" s="78">
        <v>52.7</v>
      </c>
      <c r="AI560" s="97">
        <v>52.7</v>
      </c>
      <c r="AJ560" s="79">
        <v>66</v>
      </c>
      <c r="AK560" s="79">
        <v>66</v>
      </c>
      <c r="AM560" s="14"/>
      <c r="AW560" s="50">
        <v>1980</v>
      </c>
    </row>
    <row r="561" spans="1:49" ht="10.15" customHeight="1" x14ac:dyDescent="0.2">
      <c r="A561" s="24">
        <v>42440</v>
      </c>
      <c r="B561" s="54">
        <f t="shared" si="57"/>
        <v>2016</v>
      </c>
      <c r="D561" s="17">
        <v>64.8</v>
      </c>
      <c r="E561" s="32">
        <v>36</v>
      </c>
      <c r="F561" s="34">
        <v>4104</v>
      </c>
      <c r="G561" s="34">
        <f t="shared" si="58"/>
        <v>124.02</v>
      </c>
      <c r="H561" s="34">
        <v>132.69999999999999</v>
      </c>
      <c r="I561" s="6">
        <v>128000</v>
      </c>
      <c r="J561" s="6">
        <v>128</v>
      </c>
      <c r="L561" s="96">
        <v>58.1</v>
      </c>
      <c r="M561" s="80">
        <v>2195</v>
      </c>
      <c r="N561" s="145">
        <f t="shared" si="59"/>
        <v>59.09</v>
      </c>
      <c r="O561" s="3">
        <v>56.4</v>
      </c>
      <c r="S561" s="26">
        <v>59</v>
      </c>
      <c r="W561" s="120">
        <v>242.07724999999991</v>
      </c>
      <c r="X561" s="111">
        <v>247</v>
      </c>
      <c r="Y561" s="136" t="s">
        <v>159</v>
      </c>
      <c r="AA561" s="91">
        <v>56.5</v>
      </c>
      <c r="AB561" s="94">
        <v>64.599999999999994</v>
      </c>
      <c r="AC561" s="94">
        <v>62</v>
      </c>
      <c r="AD561" s="94"/>
      <c r="AE561" s="136" t="s">
        <v>178</v>
      </c>
      <c r="AF561" s="105">
        <v>54.2</v>
      </c>
      <c r="AG561" s="138">
        <v>2059</v>
      </c>
      <c r="AH561" s="78">
        <v>53.2</v>
      </c>
      <c r="AI561" s="97">
        <v>53.2</v>
      </c>
      <c r="AJ561" s="79">
        <v>66</v>
      </c>
      <c r="AK561" s="79">
        <v>66</v>
      </c>
      <c r="AM561" s="14"/>
      <c r="AW561" s="50">
        <v>1980</v>
      </c>
    </row>
    <row r="562" spans="1:49" ht="10.15" customHeight="1" x14ac:dyDescent="0.2">
      <c r="A562" s="24">
        <v>42441</v>
      </c>
      <c r="B562" s="54">
        <f t="shared" si="57"/>
        <v>2016</v>
      </c>
      <c r="D562" s="17">
        <v>64.8</v>
      </c>
      <c r="E562" s="32">
        <v>36</v>
      </c>
      <c r="F562" s="34">
        <v>4104</v>
      </c>
      <c r="G562" s="34">
        <f t="shared" si="58"/>
        <v>124.02</v>
      </c>
      <c r="H562" s="34">
        <v>136.9</v>
      </c>
      <c r="I562" s="6">
        <v>128000</v>
      </c>
      <c r="J562" s="6">
        <v>128</v>
      </c>
      <c r="L562" s="96">
        <v>58.1</v>
      </c>
      <c r="M562" s="80">
        <v>2195</v>
      </c>
      <c r="N562" s="145">
        <f t="shared" si="59"/>
        <v>59.09</v>
      </c>
      <c r="O562" s="3">
        <v>56.2</v>
      </c>
      <c r="S562" s="26">
        <v>59</v>
      </c>
      <c r="W562" s="120">
        <v>242.2375199999999</v>
      </c>
      <c r="X562" s="111">
        <v>247</v>
      </c>
      <c r="AA562" s="91">
        <v>55.2</v>
      </c>
      <c r="AB562" s="94">
        <v>64.599999999999994</v>
      </c>
      <c r="AC562" s="94">
        <v>62</v>
      </c>
      <c r="AD562" s="94"/>
      <c r="AE562" s="136" t="s">
        <v>179</v>
      </c>
      <c r="AF562" s="105">
        <v>54.2</v>
      </c>
      <c r="AG562" s="138">
        <v>2059</v>
      </c>
      <c r="AH562" s="78">
        <v>53.5</v>
      </c>
      <c r="AI562" s="97">
        <v>53.5</v>
      </c>
      <c r="AJ562" s="79">
        <v>66</v>
      </c>
      <c r="AK562" s="79">
        <v>66</v>
      </c>
      <c r="AM562" s="14"/>
      <c r="AW562" s="50">
        <v>1980</v>
      </c>
    </row>
    <row r="563" spans="1:49" ht="10.15" customHeight="1" x14ac:dyDescent="0.2">
      <c r="A563" s="24">
        <v>42442</v>
      </c>
      <c r="B563" s="54">
        <f t="shared" si="57"/>
        <v>2016</v>
      </c>
      <c r="D563" s="17">
        <v>64.8</v>
      </c>
      <c r="E563" s="32">
        <v>36</v>
      </c>
      <c r="F563" s="34">
        <v>4104</v>
      </c>
      <c r="G563" s="34">
        <f t="shared" si="58"/>
        <v>124.02</v>
      </c>
      <c r="H563" s="34">
        <v>141.4</v>
      </c>
      <c r="I563" s="6">
        <v>128000</v>
      </c>
      <c r="J563" s="6">
        <v>128</v>
      </c>
      <c r="L563" s="96">
        <v>58.1</v>
      </c>
      <c r="M563" s="80">
        <v>2195</v>
      </c>
      <c r="N563" s="145">
        <f t="shared" si="59"/>
        <v>59.09</v>
      </c>
      <c r="O563" s="3">
        <v>52.7</v>
      </c>
      <c r="S563" s="26">
        <v>59</v>
      </c>
      <c r="W563" s="120">
        <v>242.07657000000006</v>
      </c>
      <c r="X563" s="111">
        <v>247</v>
      </c>
      <c r="AA563" s="91">
        <v>54.3</v>
      </c>
      <c r="AB563" s="94">
        <v>64.599999999999994</v>
      </c>
      <c r="AC563" s="94">
        <v>62</v>
      </c>
      <c r="AD563" s="94"/>
      <c r="AE563" s="110"/>
      <c r="AF563" s="105">
        <v>54.2</v>
      </c>
      <c r="AG563" s="138">
        <v>2059</v>
      </c>
      <c r="AH563" s="78">
        <v>51.8</v>
      </c>
      <c r="AI563" s="97">
        <v>51.8</v>
      </c>
      <c r="AJ563" s="79">
        <v>66</v>
      </c>
      <c r="AK563" s="79">
        <v>66</v>
      </c>
      <c r="AM563" s="14"/>
      <c r="AW563" s="50">
        <v>1980</v>
      </c>
    </row>
    <row r="564" spans="1:49" ht="10.15" customHeight="1" x14ac:dyDescent="0.2">
      <c r="A564" s="24">
        <v>42443</v>
      </c>
      <c r="B564" s="54">
        <f t="shared" si="57"/>
        <v>2016</v>
      </c>
      <c r="D564" s="17">
        <v>64.8</v>
      </c>
      <c r="E564" s="32">
        <v>36</v>
      </c>
      <c r="F564" s="34">
        <v>4104</v>
      </c>
      <c r="G564" s="34">
        <f t="shared" si="58"/>
        <v>124.02</v>
      </c>
      <c r="H564" s="34">
        <v>142.4</v>
      </c>
      <c r="I564" s="6">
        <v>128000</v>
      </c>
      <c r="J564" s="6">
        <v>128</v>
      </c>
      <c r="L564" s="96">
        <v>58.1</v>
      </c>
      <c r="M564" s="80">
        <v>2195</v>
      </c>
      <c r="N564" s="145">
        <f t="shared" si="59"/>
        <v>59.09</v>
      </c>
      <c r="O564" s="3">
        <v>54.8</v>
      </c>
      <c r="S564" s="26">
        <v>59</v>
      </c>
      <c r="W564" s="120">
        <v>241.56546000000012</v>
      </c>
      <c r="X564" s="111">
        <v>247</v>
      </c>
      <c r="Y564" s="136" t="s">
        <v>160</v>
      </c>
      <c r="AA564" s="91">
        <v>57.3</v>
      </c>
      <c r="AB564" s="91">
        <v>69.7</v>
      </c>
      <c r="AC564" s="94">
        <v>62</v>
      </c>
      <c r="AF564" s="105">
        <v>54.2</v>
      </c>
      <c r="AG564" s="138">
        <v>2059</v>
      </c>
      <c r="AH564" s="78">
        <v>53.9</v>
      </c>
      <c r="AI564" s="97">
        <v>53.9</v>
      </c>
      <c r="AJ564" s="79">
        <v>66</v>
      </c>
      <c r="AK564" s="79">
        <v>66</v>
      </c>
      <c r="AM564" s="14"/>
      <c r="AW564" s="50">
        <v>1980</v>
      </c>
    </row>
    <row r="565" spans="1:49" ht="10.15" customHeight="1" x14ac:dyDescent="0.2">
      <c r="A565" s="24">
        <v>42444</v>
      </c>
      <c r="B565" s="54">
        <f t="shared" si="57"/>
        <v>2016</v>
      </c>
      <c r="D565" s="17">
        <v>64.8</v>
      </c>
      <c r="E565" s="32">
        <v>36</v>
      </c>
      <c r="F565" s="34">
        <v>4104</v>
      </c>
      <c r="G565" s="34">
        <f t="shared" si="58"/>
        <v>124.02</v>
      </c>
      <c r="H565" s="34">
        <v>142.19999999999999</v>
      </c>
      <c r="I565" s="6">
        <v>128000</v>
      </c>
      <c r="J565" s="6">
        <v>128</v>
      </c>
      <c r="L565" s="96">
        <v>58.1</v>
      </c>
      <c r="M565" s="80">
        <v>2195</v>
      </c>
      <c r="N565" s="145">
        <f t="shared" si="59"/>
        <v>59.09</v>
      </c>
      <c r="O565" s="3">
        <v>54.8</v>
      </c>
      <c r="S565" s="26">
        <v>59</v>
      </c>
      <c r="W565" s="120">
        <v>221.15409000000014</v>
      </c>
      <c r="X565" s="111">
        <v>247</v>
      </c>
      <c r="Y565" s="136" t="s">
        <v>161</v>
      </c>
      <c r="AA565" s="91">
        <v>58.7</v>
      </c>
      <c r="AB565" s="91">
        <v>69.7</v>
      </c>
      <c r="AC565" s="94">
        <v>62</v>
      </c>
      <c r="AE565" s="136" t="s">
        <v>161</v>
      </c>
      <c r="AF565" s="105">
        <v>54.2</v>
      </c>
      <c r="AG565" s="138">
        <v>2059</v>
      </c>
      <c r="AH565" s="78">
        <v>53.6</v>
      </c>
      <c r="AI565" s="97">
        <v>53.6</v>
      </c>
      <c r="AJ565" s="79">
        <v>66</v>
      </c>
      <c r="AK565" s="79">
        <v>66</v>
      </c>
      <c r="AM565" s="14"/>
      <c r="AW565" s="50">
        <v>1980</v>
      </c>
    </row>
    <row r="566" spans="1:49" ht="10.15" customHeight="1" x14ac:dyDescent="0.2">
      <c r="A566" s="24">
        <v>42445</v>
      </c>
      <c r="B566" s="54">
        <f t="shared" si="57"/>
        <v>2016</v>
      </c>
      <c r="D566" s="17">
        <v>64.8</v>
      </c>
      <c r="E566" s="32">
        <v>36</v>
      </c>
      <c r="F566" s="34">
        <v>4104</v>
      </c>
      <c r="G566" s="34">
        <f t="shared" si="58"/>
        <v>124.02</v>
      </c>
      <c r="H566" s="34">
        <v>136.9</v>
      </c>
      <c r="I566" s="6">
        <v>128000</v>
      </c>
      <c r="J566" s="6">
        <v>128</v>
      </c>
      <c r="L566" s="96">
        <v>58.1</v>
      </c>
      <c r="M566" s="80">
        <v>2195</v>
      </c>
      <c r="N566" s="145">
        <f t="shared" si="59"/>
        <v>59.09</v>
      </c>
      <c r="O566" s="3">
        <v>53.6</v>
      </c>
      <c r="S566" s="26">
        <v>59</v>
      </c>
      <c r="W566" s="120">
        <v>219.30586000000014</v>
      </c>
      <c r="X566" s="111">
        <v>247</v>
      </c>
      <c r="Y566" s="136" t="s">
        <v>161</v>
      </c>
      <c r="AA566" s="91">
        <v>57.7</v>
      </c>
      <c r="AB566" s="91">
        <v>69.7</v>
      </c>
      <c r="AC566" s="94">
        <v>62</v>
      </c>
      <c r="AE566" s="136" t="s">
        <v>161</v>
      </c>
      <c r="AF566" s="105">
        <v>54.2</v>
      </c>
      <c r="AG566" s="138">
        <v>2059</v>
      </c>
      <c r="AH566" s="78">
        <v>52.7</v>
      </c>
      <c r="AI566" s="97">
        <v>52.7</v>
      </c>
      <c r="AJ566" s="79">
        <v>66</v>
      </c>
      <c r="AK566" s="79">
        <v>66</v>
      </c>
      <c r="AM566" s="14"/>
      <c r="AW566" s="50">
        <v>1980</v>
      </c>
    </row>
    <row r="567" spans="1:49" ht="10.15" customHeight="1" x14ac:dyDescent="0.2">
      <c r="A567" s="24">
        <v>42446</v>
      </c>
      <c r="B567" s="54">
        <f t="shared" si="57"/>
        <v>2016</v>
      </c>
      <c r="D567" s="17">
        <v>64.8</v>
      </c>
      <c r="E567" s="32">
        <v>36</v>
      </c>
      <c r="F567" s="34">
        <v>4104</v>
      </c>
      <c r="G567" s="34">
        <f t="shared" si="58"/>
        <v>124.02</v>
      </c>
      <c r="H567" s="34">
        <v>128.60000000000002</v>
      </c>
      <c r="I567" s="6">
        <v>128000</v>
      </c>
      <c r="J567" s="6">
        <v>128</v>
      </c>
      <c r="L567" s="96">
        <v>58.1</v>
      </c>
      <c r="M567" s="80">
        <v>2195</v>
      </c>
      <c r="N567" s="145">
        <f t="shared" si="59"/>
        <v>59.09</v>
      </c>
      <c r="O567" s="3">
        <v>52.3</v>
      </c>
      <c r="S567" s="26">
        <v>59</v>
      </c>
      <c r="W567" s="120">
        <v>218.0026399999999</v>
      </c>
      <c r="X567" s="111">
        <v>247</v>
      </c>
      <c r="Y567" s="136" t="s">
        <v>161</v>
      </c>
      <c r="AA567" s="91">
        <v>56.8</v>
      </c>
      <c r="AB567" s="91">
        <v>69.7</v>
      </c>
      <c r="AC567" s="94">
        <v>62</v>
      </c>
      <c r="AE567" s="136" t="s">
        <v>161</v>
      </c>
      <c r="AF567" s="105">
        <v>54.2</v>
      </c>
      <c r="AG567" s="138">
        <v>2059</v>
      </c>
      <c r="AH567" s="78">
        <v>52.2</v>
      </c>
      <c r="AI567" s="97">
        <v>52.2</v>
      </c>
      <c r="AJ567" s="79">
        <v>66</v>
      </c>
      <c r="AK567" s="79">
        <v>66</v>
      </c>
      <c r="AM567" s="14"/>
      <c r="AW567" s="50">
        <v>1980</v>
      </c>
    </row>
    <row r="568" spans="1:49" ht="10.15" customHeight="1" x14ac:dyDescent="0.2">
      <c r="A568" s="24">
        <v>42447</v>
      </c>
      <c r="B568" s="54">
        <f t="shared" si="57"/>
        <v>2016</v>
      </c>
      <c r="D568" s="17">
        <v>64.8</v>
      </c>
      <c r="E568" s="32">
        <v>36</v>
      </c>
      <c r="F568" s="34">
        <v>4104</v>
      </c>
      <c r="G568" s="34">
        <f t="shared" si="58"/>
        <v>124.02</v>
      </c>
      <c r="H568" s="34">
        <v>125.89999999999999</v>
      </c>
      <c r="I568" s="6">
        <v>128000</v>
      </c>
      <c r="J568" s="6">
        <v>128</v>
      </c>
      <c r="L568" s="96">
        <v>58.1</v>
      </c>
      <c r="M568" s="80">
        <v>2195</v>
      </c>
      <c r="N568" s="145">
        <f t="shared" si="59"/>
        <v>59.09</v>
      </c>
      <c r="O568" s="3">
        <v>51.6</v>
      </c>
      <c r="S568" s="26">
        <v>59</v>
      </c>
      <c r="W568" s="120">
        <v>217.80183000000005</v>
      </c>
      <c r="X568" s="111">
        <v>247</v>
      </c>
      <c r="Y568" s="136" t="s">
        <v>161</v>
      </c>
      <c r="AA568" s="91">
        <v>59.2</v>
      </c>
      <c r="AB568" s="91">
        <v>69.7</v>
      </c>
      <c r="AC568" s="94">
        <v>62</v>
      </c>
      <c r="AE568" s="136" t="s">
        <v>161</v>
      </c>
      <c r="AF568" s="105">
        <v>54.2</v>
      </c>
      <c r="AG568" s="138">
        <v>2059</v>
      </c>
      <c r="AH568" s="78">
        <v>51.4</v>
      </c>
      <c r="AI568" s="97">
        <v>51.4</v>
      </c>
      <c r="AJ568" s="79">
        <v>66</v>
      </c>
      <c r="AK568" s="79">
        <v>66</v>
      </c>
      <c r="AM568" s="14"/>
      <c r="AW568" s="50">
        <v>1980</v>
      </c>
    </row>
    <row r="569" spans="1:49" ht="10.15" customHeight="1" x14ac:dyDescent="0.2">
      <c r="A569" s="24">
        <v>42448</v>
      </c>
      <c r="B569" s="54">
        <f t="shared" si="57"/>
        <v>2016</v>
      </c>
      <c r="D569" s="17">
        <v>64.8</v>
      </c>
      <c r="E569" s="32">
        <v>36</v>
      </c>
      <c r="F569" s="34">
        <v>4104</v>
      </c>
      <c r="G569" s="34">
        <f t="shared" si="58"/>
        <v>124.02</v>
      </c>
      <c r="H569" s="34">
        <v>126.8</v>
      </c>
      <c r="I569" s="6">
        <v>128000</v>
      </c>
      <c r="J569" s="6">
        <v>128</v>
      </c>
      <c r="L569" s="96">
        <v>58.1</v>
      </c>
      <c r="M569" s="80">
        <v>2195</v>
      </c>
      <c r="N569" s="145">
        <f t="shared" si="59"/>
        <v>59.09</v>
      </c>
      <c r="O569" s="3">
        <v>51.1</v>
      </c>
      <c r="S569" s="26">
        <v>59</v>
      </c>
      <c r="W569" s="120">
        <v>228.44210999999999</v>
      </c>
      <c r="X569" s="120">
        <v>262</v>
      </c>
      <c r="AA569" s="91">
        <v>60</v>
      </c>
      <c r="AB569" s="91">
        <v>69.7</v>
      </c>
      <c r="AC569" s="91">
        <f t="shared" si="56"/>
        <v>71.111000000000004</v>
      </c>
      <c r="AF569" s="105">
        <v>54.2</v>
      </c>
      <c r="AG569" s="138">
        <v>2059</v>
      </c>
      <c r="AH569" s="78">
        <v>51.9</v>
      </c>
      <c r="AI569" s="97">
        <v>51.9</v>
      </c>
      <c r="AJ569" s="79">
        <v>66</v>
      </c>
      <c r="AK569" s="79">
        <v>66</v>
      </c>
      <c r="AM569" s="14"/>
      <c r="AW569" s="50">
        <v>1980</v>
      </c>
    </row>
    <row r="570" spans="1:49" ht="10.15" customHeight="1" x14ac:dyDescent="0.2">
      <c r="A570" s="24">
        <v>42449</v>
      </c>
      <c r="B570" s="54">
        <f t="shared" si="57"/>
        <v>2016</v>
      </c>
      <c r="D570" s="17">
        <v>64.8</v>
      </c>
      <c r="E570" s="32">
        <v>36</v>
      </c>
      <c r="F570" s="34">
        <v>4104</v>
      </c>
      <c r="G570" s="34">
        <f t="shared" si="58"/>
        <v>124.02</v>
      </c>
      <c r="H570" s="34">
        <v>125.7</v>
      </c>
      <c r="I570" s="6">
        <v>128000</v>
      </c>
      <c r="J570" s="6">
        <v>128</v>
      </c>
      <c r="L570" s="96">
        <v>58.1</v>
      </c>
      <c r="M570" s="80">
        <v>2195</v>
      </c>
      <c r="N570" s="145">
        <f t="shared" si="59"/>
        <v>59.09</v>
      </c>
      <c r="O570" s="3">
        <v>51.664702603871405</v>
      </c>
      <c r="S570" s="26">
        <v>59</v>
      </c>
      <c r="W570" s="120">
        <v>236.39817999999997</v>
      </c>
      <c r="X570" s="120">
        <v>262</v>
      </c>
      <c r="AA570" s="91">
        <v>59.7</v>
      </c>
      <c r="AB570" s="91">
        <v>69.7</v>
      </c>
      <c r="AC570" s="91">
        <f t="shared" ref="AC570:AC633" si="60">AB570+$AC$1</f>
        <v>71.111000000000004</v>
      </c>
      <c r="AF570" s="105">
        <v>54.2</v>
      </c>
      <c r="AG570" s="138">
        <v>2059</v>
      </c>
      <c r="AH570" s="78">
        <v>52.111929564254801</v>
      </c>
      <c r="AI570" s="97">
        <v>52.111929564254801</v>
      </c>
      <c r="AJ570" s="79">
        <v>66</v>
      </c>
      <c r="AK570" s="79">
        <v>66</v>
      </c>
      <c r="AM570" s="14"/>
      <c r="AW570" s="50">
        <v>1980</v>
      </c>
    </row>
    <row r="571" spans="1:49" ht="10.15" customHeight="1" x14ac:dyDescent="0.2">
      <c r="A571" s="24">
        <v>42450</v>
      </c>
      <c r="B571" s="54">
        <f t="shared" si="57"/>
        <v>2016</v>
      </c>
      <c r="D571" s="17">
        <v>64.8</v>
      </c>
      <c r="E571" s="32">
        <v>36</v>
      </c>
      <c r="F571" s="34">
        <v>4104</v>
      </c>
      <c r="G571" s="34">
        <f t="shared" si="58"/>
        <v>124.02</v>
      </c>
      <c r="H571" s="34">
        <v>129.38778021883388</v>
      </c>
      <c r="I571" s="6">
        <v>128000</v>
      </c>
      <c r="J571" s="105">
        <v>124</v>
      </c>
      <c r="K571" s="7" t="s">
        <v>58</v>
      </c>
      <c r="L571" s="96">
        <v>58.1</v>
      </c>
      <c r="M571" s="80">
        <v>2195</v>
      </c>
      <c r="N571" s="145">
        <f t="shared" si="59"/>
        <v>59.09</v>
      </c>
      <c r="O571" s="3">
        <v>47.409525024157702</v>
      </c>
      <c r="S571" s="26">
        <v>59</v>
      </c>
      <c r="W571" s="120">
        <v>238.57990000000007</v>
      </c>
      <c r="X571" s="120">
        <v>262</v>
      </c>
      <c r="AA571" s="91">
        <v>59.5</v>
      </c>
      <c r="AB571" s="91">
        <v>69.7</v>
      </c>
      <c r="AC571" s="91">
        <f t="shared" si="60"/>
        <v>71.111000000000004</v>
      </c>
      <c r="AF571" s="105">
        <v>54.2</v>
      </c>
      <c r="AG571" s="138">
        <v>2059</v>
      </c>
      <c r="AH571" s="78">
        <v>47.833612423233902</v>
      </c>
      <c r="AI571" s="97">
        <v>47.833612423233902</v>
      </c>
      <c r="AJ571" s="79">
        <v>66</v>
      </c>
      <c r="AK571" s="79">
        <v>66</v>
      </c>
      <c r="AM571" s="14"/>
      <c r="AW571" s="50">
        <v>1980</v>
      </c>
    </row>
    <row r="572" spans="1:49" ht="10.15" customHeight="1" x14ac:dyDescent="0.2">
      <c r="A572" s="24">
        <v>42451</v>
      </c>
      <c r="B572" s="54">
        <f t="shared" si="57"/>
        <v>2016</v>
      </c>
      <c r="D572" s="17">
        <v>64.8</v>
      </c>
      <c r="E572" s="32">
        <v>36</v>
      </c>
      <c r="F572" s="34">
        <v>4104</v>
      </c>
      <c r="G572" s="34">
        <f t="shared" si="58"/>
        <v>124.02</v>
      </c>
      <c r="H572" s="34">
        <v>134.6194274290043</v>
      </c>
      <c r="I572" s="6">
        <v>128000</v>
      </c>
      <c r="J572" s="105">
        <v>124</v>
      </c>
      <c r="K572" s="7" t="s">
        <v>58</v>
      </c>
      <c r="L572" s="96">
        <v>58.1</v>
      </c>
      <c r="M572" s="80">
        <v>2195</v>
      </c>
      <c r="N572" s="145">
        <f t="shared" si="59"/>
        <v>59.09</v>
      </c>
      <c r="O572" s="3">
        <v>44.778472377081201</v>
      </c>
      <c r="S572" s="26">
        <v>59</v>
      </c>
      <c r="W572" s="120">
        <v>216.91564999999997</v>
      </c>
      <c r="X572" s="120">
        <v>262</v>
      </c>
      <c r="AA572" s="91">
        <v>58.5</v>
      </c>
      <c r="AB572" s="91">
        <v>69.7</v>
      </c>
      <c r="AC572" s="91">
        <f t="shared" si="60"/>
        <v>71.111000000000004</v>
      </c>
      <c r="AF572" s="105">
        <v>54.2</v>
      </c>
      <c r="AG572" s="138">
        <v>2059</v>
      </c>
      <c r="AH572" s="78">
        <v>45.916132417623601</v>
      </c>
      <c r="AI572" s="97">
        <v>45.916132417623601</v>
      </c>
      <c r="AJ572" s="79">
        <v>66</v>
      </c>
      <c r="AK572" s="79">
        <v>66</v>
      </c>
      <c r="AM572" s="14"/>
      <c r="AW572" s="50">
        <v>1980</v>
      </c>
    </row>
    <row r="573" spans="1:49" ht="10.15" customHeight="1" x14ac:dyDescent="0.2">
      <c r="A573" s="24">
        <v>42452</v>
      </c>
      <c r="B573" s="54">
        <f t="shared" si="57"/>
        <v>2016</v>
      </c>
      <c r="D573" s="17">
        <v>64.8</v>
      </c>
      <c r="E573" s="32">
        <v>36</v>
      </c>
      <c r="F573" s="34">
        <v>4104</v>
      </c>
      <c r="G573" s="34">
        <f t="shared" si="58"/>
        <v>124.02</v>
      </c>
      <c r="H573" s="34">
        <v>132.73980049853142</v>
      </c>
      <c r="I573" s="6">
        <v>128000</v>
      </c>
      <c r="J573" s="105">
        <v>124</v>
      </c>
      <c r="K573" s="7" t="s">
        <v>58</v>
      </c>
      <c r="L573" s="96">
        <v>58.1</v>
      </c>
      <c r="M573" s="80">
        <v>2195</v>
      </c>
      <c r="N573" s="145">
        <f t="shared" si="59"/>
        <v>59.09</v>
      </c>
      <c r="O573" s="3">
        <v>44.907106717974102</v>
      </c>
      <c r="S573" s="26">
        <v>59</v>
      </c>
      <c r="W573" s="120">
        <v>214.41643000000002</v>
      </c>
      <c r="X573" s="120">
        <v>262</v>
      </c>
      <c r="AA573" s="91">
        <v>59.7</v>
      </c>
      <c r="AB573" s="91">
        <v>69.7</v>
      </c>
      <c r="AC573" s="91">
        <f t="shared" si="60"/>
        <v>71.111000000000004</v>
      </c>
      <c r="AF573" s="105">
        <v>54.2</v>
      </c>
      <c r="AG573" s="138">
        <v>2059</v>
      </c>
      <c r="AH573" s="78">
        <v>45.644297662715502</v>
      </c>
      <c r="AI573" s="97">
        <v>45.644297662715502</v>
      </c>
      <c r="AJ573" s="79">
        <v>66</v>
      </c>
      <c r="AK573" s="79">
        <v>66</v>
      </c>
      <c r="AM573" s="14"/>
      <c r="AW573" s="50">
        <v>1980</v>
      </c>
    </row>
    <row r="574" spans="1:49" ht="10.15" customHeight="1" x14ac:dyDescent="0.2">
      <c r="A574" s="24">
        <v>42453</v>
      </c>
      <c r="B574" s="54">
        <f t="shared" si="57"/>
        <v>2016</v>
      </c>
      <c r="D574" s="17">
        <v>64.8</v>
      </c>
      <c r="E574" s="32">
        <v>36</v>
      </c>
      <c r="F574" s="34">
        <v>4104</v>
      </c>
      <c r="G574" s="34">
        <f t="shared" si="58"/>
        <v>124.02</v>
      </c>
      <c r="H574" s="34">
        <v>133.54271117860671</v>
      </c>
      <c r="I574" s="6">
        <v>128000</v>
      </c>
      <c r="J574" s="6">
        <v>128</v>
      </c>
      <c r="L574" s="96">
        <v>58.1</v>
      </c>
      <c r="M574" s="80">
        <v>2195</v>
      </c>
      <c r="N574" s="145">
        <f t="shared" si="59"/>
        <v>59.09</v>
      </c>
      <c r="O574" s="3">
        <v>49.581561137421396</v>
      </c>
      <c r="S574" s="26">
        <v>59</v>
      </c>
      <c r="W574" s="120">
        <v>215.49879999999999</v>
      </c>
      <c r="X574" s="120">
        <v>262</v>
      </c>
      <c r="AA574" s="91">
        <v>58.1</v>
      </c>
      <c r="AB574" s="94">
        <v>64</v>
      </c>
      <c r="AC574" s="94">
        <v>64</v>
      </c>
      <c r="AD574" s="94"/>
      <c r="AE574" s="110" t="s">
        <v>148</v>
      </c>
      <c r="AF574" s="105">
        <v>54.2</v>
      </c>
      <c r="AG574" s="138">
        <v>2059</v>
      </c>
      <c r="AH574" s="78">
        <v>50.075579918663202</v>
      </c>
      <c r="AI574" s="97">
        <v>50.075579918663202</v>
      </c>
      <c r="AJ574" s="79">
        <v>66</v>
      </c>
      <c r="AK574" s="79">
        <v>66</v>
      </c>
      <c r="AM574" s="14"/>
      <c r="AW574" s="50">
        <v>1980</v>
      </c>
    </row>
    <row r="575" spans="1:49" ht="10.15" customHeight="1" x14ac:dyDescent="0.2">
      <c r="A575" s="24">
        <v>42454</v>
      </c>
      <c r="B575" s="54">
        <f t="shared" si="57"/>
        <v>2016</v>
      </c>
      <c r="D575" s="17">
        <v>64.8</v>
      </c>
      <c r="E575" s="32">
        <v>36</v>
      </c>
      <c r="F575" s="34">
        <v>4104</v>
      </c>
      <c r="G575" s="34">
        <f t="shared" si="58"/>
        <v>124.02</v>
      </c>
      <c r="H575" s="34">
        <v>129.45179792196251</v>
      </c>
      <c r="I575" s="6">
        <v>128000</v>
      </c>
      <c r="J575" s="6">
        <v>128</v>
      </c>
      <c r="L575" s="96">
        <v>58.1</v>
      </c>
      <c r="M575" s="80">
        <v>2195</v>
      </c>
      <c r="N575" s="145">
        <f t="shared" si="59"/>
        <v>59.09</v>
      </c>
      <c r="O575" s="3">
        <v>48.630751334641602</v>
      </c>
      <c r="S575" s="26">
        <v>59</v>
      </c>
      <c r="W575" s="120">
        <v>217.33813000000015</v>
      </c>
      <c r="X575" s="120">
        <v>262</v>
      </c>
      <c r="AA575" s="91">
        <v>57.3</v>
      </c>
      <c r="AB575" s="94">
        <v>64</v>
      </c>
      <c r="AC575" s="94">
        <v>64</v>
      </c>
      <c r="AD575" s="94"/>
      <c r="AE575" s="110" t="s">
        <v>148</v>
      </c>
      <c r="AF575" s="105">
        <v>54.2</v>
      </c>
      <c r="AG575" s="138">
        <v>2059</v>
      </c>
      <c r="AH575" s="78">
        <v>48.529002606246998</v>
      </c>
      <c r="AI575" s="97">
        <v>48.529002606246998</v>
      </c>
      <c r="AJ575" s="79">
        <v>66</v>
      </c>
      <c r="AK575" s="79">
        <v>66</v>
      </c>
      <c r="AM575" s="14"/>
      <c r="AW575" s="50">
        <v>1980</v>
      </c>
    </row>
    <row r="576" spans="1:49" ht="10.15" customHeight="1" x14ac:dyDescent="0.2">
      <c r="A576" s="24">
        <v>42455</v>
      </c>
      <c r="B576" s="54">
        <f t="shared" si="57"/>
        <v>2016</v>
      </c>
      <c r="D576" s="17">
        <v>64.8</v>
      </c>
      <c r="E576" s="32">
        <v>36</v>
      </c>
      <c r="F576" s="34">
        <v>4104</v>
      </c>
      <c r="G576" s="34">
        <f t="shared" si="58"/>
        <v>124.02</v>
      </c>
      <c r="H576" s="34">
        <v>132.15517499714829</v>
      </c>
      <c r="I576" s="6">
        <v>128000</v>
      </c>
      <c r="J576" s="6">
        <v>128</v>
      </c>
      <c r="L576" s="96">
        <v>58.1</v>
      </c>
      <c r="M576" s="80">
        <v>2195</v>
      </c>
      <c r="N576" s="145">
        <f t="shared" si="59"/>
        <v>59.09</v>
      </c>
      <c r="O576" s="3">
        <v>48.086756993394005</v>
      </c>
      <c r="S576" s="26">
        <v>59</v>
      </c>
      <c r="W576" s="120">
        <v>217.46141</v>
      </c>
      <c r="X576" s="120">
        <v>262</v>
      </c>
      <c r="AA576" s="91">
        <v>56.1</v>
      </c>
      <c r="AB576" s="94">
        <v>64</v>
      </c>
      <c r="AC576" s="94">
        <v>64</v>
      </c>
      <c r="AD576" s="94"/>
      <c r="AE576" s="110" t="s">
        <v>148</v>
      </c>
      <c r="AF576" s="105">
        <v>54.2</v>
      </c>
      <c r="AG576" s="138">
        <v>2059</v>
      </c>
      <c r="AH576" s="78">
        <v>48.2146370741197</v>
      </c>
      <c r="AI576" s="97">
        <v>48.2146370741197</v>
      </c>
      <c r="AJ576" s="79">
        <v>66</v>
      </c>
      <c r="AK576" s="79">
        <v>66</v>
      </c>
      <c r="AM576" s="14"/>
      <c r="AW576" s="50">
        <v>1980</v>
      </c>
    </row>
    <row r="577" spans="1:49" ht="10.15" customHeight="1" x14ac:dyDescent="0.2">
      <c r="A577" s="24">
        <v>42456</v>
      </c>
      <c r="B577" s="54">
        <f t="shared" si="57"/>
        <v>2016</v>
      </c>
      <c r="C577" s="56">
        <v>42461</v>
      </c>
      <c r="D577" s="17">
        <v>64.8</v>
      </c>
      <c r="E577" s="32">
        <v>36</v>
      </c>
      <c r="F577" s="34">
        <v>4104</v>
      </c>
      <c r="G577" s="34">
        <f t="shared" si="58"/>
        <v>124.02</v>
      </c>
      <c r="H577" s="34">
        <v>139.46422241995188</v>
      </c>
      <c r="I577" s="6">
        <v>128000</v>
      </c>
      <c r="J577" s="6">
        <v>128</v>
      </c>
      <c r="L577" s="96">
        <v>58.1</v>
      </c>
      <c r="M577" s="80">
        <v>2195</v>
      </c>
      <c r="N577" s="145">
        <f t="shared" si="59"/>
        <v>59.09</v>
      </c>
      <c r="O577" s="3">
        <v>47.7134044614007</v>
      </c>
      <c r="S577" s="26">
        <v>59</v>
      </c>
      <c r="W577" s="120">
        <v>218.26952000000011</v>
      </c>
      <c r="X577" s="120">
        <v>262</v>
      </c>
      <c r="AA577" s="91">
        <v>55.6</v>
      </c>
      <c r="AB577" s="94">
        <v>64</v>
      </c>
      <c r="AC577" s="94">
        <v>64</v>
      </c>
      <c r="AD577" s="94"/>
      <c r="AE577" s="110" t="s">
        <v>148</v>
      </c>
      <c r="AF577" s="105">
        <v>54.2</v>
      </c>
      <c r="AG577" s="138">
        <v>2059</v>
      </c>
      <c r="AH577" s="78">
        <v>48.538191548109097</v>
      </c>
      <c r="AI577" s="97">
        <v>48.538191548109097</v>
      </c>
      <c r="AJ577" s="79">
        <v>66</v>
      </c>
      <c r="AK577" s="79">
        <v>66</v>
      </c>
      <c r="AM577" s="14"/>
      <c r="AW577" s="50">
        <v>1980</v>
      </c>
    </row>
    <row r="578" spans="1:49" ht="10.15" customHeight="1" x14ac:dyDescent="0.2">
      <c r="A578" s="24">
        <v>42457</v>
      </c>
      <c r="B578" s="54">
        <f t="shared" si="57"/>
        <v>2016</v>
      </c>
      <c r="C578" s="56"/>
      <c r="D578" s="17">
        <v>64.8</v>
      </c>
      <c r="E578" s="32">
        <v>36</v>
      </c>
      <c r="F578" s="34">
        <v>4104</v>
      </c>
      <c r="G578" s="34">
        <f t="shared" si="58"/>
        <v>124.02</v>
      </c>
      <c r="H578" s="34">
        <v>145.46108100932372</v>
      </c>
      <c r="I578" s="6">
        <v>128000</v>
      </c>
      <c r="J578" s="6">
        <v>128</v>
      </c>
      <c r="L578" s="96">
        <v>58.1</v>
      </c>
      <c r="M578" s="80">
        <v>2195</v>
      </c>
      <c r="N578" s="145">
        <f t="shared" si="59"/>
        <v>59.09</v>
      </c>
      <c r="O578" s="3">
        <v>47.1997902239601</v>
      </c>
      <c r="S578" s="26">
        <v>59</v>
      </c>
      <c r="W578" s="120">
        <v>217.02070000000012</v>
      </c>
      <c r="X578" s="111">
        <v>252</v>
      </c>
      <c r="Y578" s="136" t="s">
        <v>153</v>
      </c>
      <c r="AA578" s="91">
        <v>54.2</v>
      </c>
      <c r="AB578" s="94">
        <v>64</v>
      </c>
      <c r="AC578" s="94">
        <v>64</v>
      </c>
      <c r="AD578" s="94"/>
      <c r="AE578" s="110" t="s">
        <v>148</v>
      </c>
      <c r="AF578" s="105">
        <v>54.2</v>
      </c>
      <c r="AG578" s="138">
        <v>2059</v>
      </c>
      <c r="AH578" s="78">
        <v>47.553256059219599</v>
      </c>
      <c r="AI578" s="97">
        <v>47.553256059219599</v>
      </c>
      <c r="AJ578" s="79">
        <v>66</v>
      </c>
      <c r="AK578" s="79">
        <v>66</v>
      </c>
      <c r="AM578" s="14"/>
      <c r="AW578" s="50">
        <v>1980</v>
      </c>
    </row>
    <row r="579" spans="1:49" ht="10.15" customHeight="1" x14ac:dyDescent="0.2">
      <c r="A579" s="24">
        <v>42458</v>
      </c>
      <c r="B579" s="54">
        <f t="shared" si="57"/>
        <v>2016</v>
      </c>
      <c r="D579" s="17">
        <v>64.8</v>
      </c>
      <c r="E579" s="32">
        <v>36</v>
      </c>
      <c r="F579" s="34">
        <v>4104</v>
      </c>
      <c r="G579" s="34">
        <f t="shared" si="58"/>
        <v>124.02</v>
      </c>
      <c r="H579" s="34">
        <v>140.87686873144861</v>
      </c>
      <c r="I579" s="6">
        <v>128000</v>
      </c>
      <c r="J579" s="6">
        <v>128</v>
      </c>
      <c r="L579" s="96">
        <v>58.1</v>
      </c>
      <c r="M579" s="80">
        <v>2195</v>
      </c>
      <c r="N579" s="145">
        <f t="shared" si="59"/>
        <v>59.09</v>
      </c>
      <c r="O579" s="3">
        <v>46.438218630583897</v>
      </c>
      <c r="S579" s="26">
        <v>59</v>
      </c>
      <c r="W579" s="120">
        <v>213.18170000000012</v>
      </c>
      <c r="X579" s="111">
        <v>252</v>
      </c>
      <c r="Y579" s="136" t="s">
        <v>117</v>
      </c>
      <c r="AA579" s="91">
        <v>52.1</v>
      </c>
      <c r="AB579" s="94">
        <v>64</v>
      </c>
      <c r="AC579" s="94">
        <v>64</v>
      </c>
      <c r="AD579" s="94"/>
      <c r="AE579" s="110" t="s">
        <v>148</v>
      </c>
      <c r="AF579" s="105">
        <v>54.2</v>
      </c>
      <c r="AG579" s="138">
        <v>2059</v>
      </c>
      <c r="AH579" s="78">
        <v>46.531859963179102</v>
      </c>
      <c r="AI579" s="97">
        <v>46.531859963179102</v>
      </c>
      <c r="AJ579" s="79">
        <v>66</v>
      </c>
      <c r="AK579" s="79">
        <v>66</v>
      </c>
      <c r="AM579" s="14"/>
      <c r="AW579" s="50">
        <v>1980</v>
      </c>
    </row>
    <row r="580" spans="1:49" ht="10.15" customHeight="1" x14ac:dyDescent="0.2">
      <c r="A580" s="24">
        <v>42459</v>
      </c>
      <c r="B580" s="54">
        <f t="shared" si="57"/>
        <v>2016</v>
      </c>
      <c r="D580" s="17">
        <v>64.8</v>
      </c>
      <c r="E580" s="32">
        <v>36</v>
      </c>
      <c r="F580" s="34">
        <v>4104</v>
      </c>
      <c r="G580" s="34">
        <f t="shared" si="58"/>
        <v>124.02</v>
      </c>
      <c r="H580" s="34">
        <v>137.64336309833689</v>
      </c>
      <c r="I580" s="6">
        <v>128000</v>
      </c>
      <c r="J580" s="6">
        <v>128</v>
      </c>
      <c r="L580" s="96">
        <v>58.1</v>
      </c>
      <c r="M580" s="80">
        <v>2195</v>
      </c>
      <c r="N580" s="145">
        <f t="shared" si="59"/>
        <v>59.09</v>
      </c>
      <c r="O580" s="3">
        <v>46.565435499754699</v>
      </c>
      <c r="S580" s="26">
        <v>59</v>
      </c>
      <c r="W580" s="120">
        <v>216.40264000000008</v>
      </c>
      <c r="X580" s="111">
        <v>252</v>
      </c>
      <c r="Y580" s="136" t="s">
        <v>117</v>
      </c>
      <c r="AA580" s="91">
        <v>51.2</v>
      </c>
      <c r="AB580" s="91">
        <v>69.7</v>
      </c>
      <c r="AC580" s="91">
        <f t="shared" si="60"/>
        <v>71.111000000000004</v>
      </c>
      <c r="AF580" s="105">
        <v>54.2</v>
      </c>
      <c r="AG580" s="138">
        <v>2059</v>
      </c>
      <c r="AH580" s="78">
        <v>47.134471244889902</v>
      </c>
      <c r="AI580" s="97">
        <v>47.134471244889902</v>
      </c>
      <c r="AJ580" s="79">
        <v>66</v>
      </c>
      <c r="AK580" s="79">
        <v>66</v>
      </c>
      <c r="AM580" s="14"/>
      <c r="AW580" s="50">
        <v>1980</v>
      </c>
    </row>
    <row r="581" spans="1:49" ht="10.15" customHeight="1" x14ac:dyDescent="0.2">
      <c r="A581" s="24">
        <v>42460</v>
      </c>
      <c r="B581" s="54">
        <f t="shared" si="57"/>
        <v>2016</v>
      </c>
      <c r="D581" s="17">
        <v>64.8</v>
      </c>
      <c r="E581" s="32">
        <v>36</v>
      </c>
      <c r="F581" s="34">
        <v>4104</v>
      </c>
      <c r="G581" s="34">
        <f t="shared" si="58"/>
        <v>124.02</v>
      </c>
      <c r="H581" s="34">
        <v>138.7429969396546</v>
      </c>
      <c r="I581" s="6">
        <v>128000</v>
      </c>
      <c r="J581" s="6">
        <v>128</v>
      </c>
      <c r="L581" s="96">
        <v>58.1</v>
      </c>
      <c r="M581" s="80">
        <v>2195</v>
      </c>
      <c r="N581" s="145">
        <f t="shared" si="59"/>
        <v>59.09</v>
      </c>
      <c r="O581" s="3">
        <v>46.5</v>
      </c>
      <c r="S581" s="26">
        <v>59</v>
      </c>
      <c r="W581" s="120">
        <v>216.40264000000008</v>
      </c>
      <c r="X581" s="111">
        <v>252</v>
      </c>
      <c r="Y581" s="136" t="s">
        <v>117</v>
      </c>
      <c r="AA581" s="91">
        <v>51.2</v>
      </c>
      <c r="AB581" s="91">
        <v>69.7</v>
      </c>
      <c r="AC581" s="91">
        <f t="shared" si="60"/>
        <v>71.111000000000004</v>
      </c>
      <c r="AF581" s="105">
        <v>54.2</v>
      </c>
      <c r="AG581" s="138">
        <v>2059</v>
      </c>
      <c r="AH581" s="78">
        <v>47.134471244889902</v>
      </c>
      <c r="AI581" s="97">
        <v>47.134471244889902</v>
      </c>
      <c r="AJ581" s="79">
        <v>66</v>
      </c>
      <c r="AK581" s="79">
        <v>66</v>
      </c>
      <c r="AM581" s="14"/>
      <c r="AW581" s="50">
        <v>1980</v>
      </c>
    </row>
    <row r="582" spans="1:49" ht="10.15" customHeight="1" x14ac:dyDescent="0.2">
      <c r="A582" s="24">
        <v>42461</v>
      </c>
      <c r="B582" s="54">
        <f t="shared" ref="B582:B645" si="61">YEAR(A582)</f>
        <v>2016</v>
      </c>
      <c r="D582" s="17">
        <v>40.1</v>
      </c>
      <c r="E582" s="32">
        <v>17.600000000000001</v>
      </c>
      <c r="F582" s="34">
        <v>2516</v>
      </c>
      <c r="G582" s="141">
        <v>124.02</v>
      </c>
      <c r="H582" s="34">
        <v>139.12737667104651</v>
      </c>
      <c r="I582" s="6">
        <v>135000</v>
      </c>
      <c r="J582" s="6">
        <v>135</v>
      </c>
      <c r="L582" s="96">
        <v>58.1</v>
      </c>
      <c r="M582" s="80">
        <v>2195</v>
      </c>
      <c r="N582" s="144">
        <v>63.11</v>
      </c>
      <c r="O582" s="3">
        <v>48.7273072004187</v>
      </c>
      <c r="S582" s="26">
        <v>60</v>
      </c>
      <c r="W582" s="120">
        <v>215.52981</v>
      </c>
      <c r="X582" s="111">
        <v>252</v>
      </c>
      <c r="Y582" s="136" t="s">
        <v>117</v>
      </c>
      <c r="AA582" s="91">
        <v>54.1</v>
      </c>
      <c r="AB582" s="91">
        <v>69.7</v>
      </c>
      <c r="AC582" s="91">
        <f t="shared" si="60"/>
        <v>71.111000000000004</v>
      </c>
      <c r="AF582" s="105">
        <v>54.2</v>
      </c>
      <c r="AG582" s="138">
        <v>1987</v>
      </c>
      <c r="AH582" s="78">
        <v>47.588670366475405</v>
      </c>
      <c r="AI582" s="97">
        <v>47.588670366475405</v>
      </c>
      <c r="AJ582" s="79">
        <v>66</v>
      </c>
      <c r="AK582" s="79">
        <v>66</v>
      </c>
      <c r="AM582" s="14"/>
      <c r="AW582" s="50">
        <v>1980</v>
      </c>
    </row>
    <row r="583" spans="1:49" ht="10.15" customHeight="1" x14ac:dyDescent="0.2">
      <c r="A583" s="24">
        <v>42462</v>
      </c>
      <c r="B583" s="54">
        <f t="shared" si="61"/>
        <v>2016</v>
      </c>
      <c r="D583" s="17">
        <v>40.1</v>
      </c>
      <c r="E583" s="32">
        <v>17.600000000000001</v>
      </c>
      <c r="F583" s="34">
        <v>2516</v>
      </c>
      <c r="G583" s="34">
        <f>$G$582</f>
        <v>124.02</v>
      </c>
      <c r="H583" s="34">
        <v>139.6524523577028</v>
      </c>
      <c r="I583" s="6">
        <v>135000</v>
      </c>
      <c r="J583" s="6">
        <v>135</v>
      </c>
      <c r="L583" s="96">
        <v>58.1</v>
      </c>
      <c r="M583" s="80">
        <v>2195</v>
      </c>
      <c r="N583" s="145">
        <f>$N$582</f>
        <v>63.11</v>
      </c>
      <c r="O583" s="3">
        <v>48.685462154204096</v>
      </c>
      <c r="S583" s="26">
        <v>60</v>
      </c>
      <c r="W583" s="120">
        <v>230.68163000000001</v>
      </c>
      <c r="X583" s="120">
        <v>262</v>
      </c>
      <c r="AA583" s="91">
        <v>54</v>
      </c>
      <c r="AB583" s="91">
        <v>69.7</v>
      </c>
      <c r="AC583" s="91">
        <f t="shared" si="60"/>
        <v>71.111000000000004</v>
      </c>
      <c r="AF583" s="105">
        <v>54.2</v>
      </c>
      <c r="AG583" s="138">
        <v>1987</v>
      </c>
      <c r="AH583" s="78">
        <v>47.0099629718123</v>
      </c>
      <c r="AI583" s="97">
        <v>47.0099629718123</v>
      </c>
      <c r="AJ583" s="79">
        <v>66</v>
      </c>
      <c r="AK583" s="79">
        <v>66</v>
      </c>
      <c r="AM583" s="14"/>
      <c r="AW583" s="50">
        <v>1980</v>
      </c>
    </row>
    <row r="584" spans="1:49" ht="10.15" customHeight="1" x14ac:dyDescent="0.2">
      <c r="A584" s="24">
        <v>42463</v>
      </c>
      <c r="B584" s="54">
        <f t="shared" si="61"/>
        <v>2016</v>
      </c>
      <c r="D584" s="17">
        <v>40.1</v>
      </c>
      <c r="E584" s="32">
        <v>17.600000000000001</v>
      </c>
      <c r="F584" s="34">
        <v>2516</v>
      </c>
      <c r="G584" s="34">
        <f t="shared" ref="G584:G647" si="62">$G$582</f>
        <v>124.02</v>
      </c>
      <c r="H584" s="34">
        <v>135.99633072858182</v>
      </c>
      <c r="I584" s="6">
        <v>135000</v>
      </c>
      <c r="J584" s="6">
        <v>135</v>
      </c>
      <c r="L584" s="96">
        <v>58.1</v>
      </c>
      <c r="M584" s="80">
        <v>2195</v>
      </c>
      <c r="N584" s="145">
        <f t="shared" ref="N584:N647" si="63">$N$582</f>
        <v>63.11</v>
      </c>
      <c r="O584" s="3">
        <v>48.842798576177898</v>
      </c>
      <c r="S584" s="26">
        <v>60</v>
      </c>
      <c r="W584" s="120">
        <v>237.49511999999996</v>
      </c>
      <c r="X584" s="120">
        <v>262</v>
      </c>
      <c r="AA584" s="91">
        <v>54.7</v>
      </c>
      <c r="AB584" s="91">
        <v>69.7</v>
      </c>
      <c r="AC584" s="91">
        <f t="shared" si="60"/>
        <v>71.111000000000004</v>
      </c>
      <c r="AF584" s="105">
        <v>54.2</v>
      </c>
      <c r="AG584" s="138">
        <v>1987</v>
      </c>
      <c r="AH584" s="78">
        <v>47.354624345767903</v>
      </c>
      <c r="AI584" s="97">
        <v>47.354624345767903</v>
      </c>
      <c r="AJ584" s="79">
        <v>66</v>
      </c>
      <c r="AK584" s="79">
        <v>66</v>
      </c>
      <c r="AM584" s="14"/>
      <c r="AW584" s="50">
        <v>1980</v>
      </c>
    </row>
    <row r="585" spans="1:49" ht="10.15" customHeight="1" x14ac:dyDescent="0.2">
      <c r="A585" s="24">
        <v>42464</v>
      </c>
      <c r="B585" s="54">
        <f t="shared" si="61"/>
        <v>2016</v>
      </c>
      <c r="D585" s="17">
        <v>40.1</v>
      </c>
      <c r="E585" s="32">
        <v>17.600000000000001</v>
      </c>
      <c r="F585" s="34">
        <v>2516</v>
      </c>
      <c r="G585" s="34">
        <f t="shared" si="62"/>
        <v>124.02</v>
      </c>
      <c r="H585" s="34">
        <v>146.66023937720919</v>
      </c>
      <c r="I585" s="6">
        <v>135000</v>
      </c>
      <c r="J585" s="105">
        <v>126</v>
      </c>
      <c r="K585" s="7" t="s">
        <v>59</v>
      </c>
      <c r="L585" s="96">
        <v>58.1</v>
      </c>
      <c r="M585" s="80">
        <v>2195</v>
      </c>
      <c r="N585" s="145">
        <f t="shared" si="63"/>
        <v>63.11</v>
      </c>
      <c r="O585" s="3">
        <v>50.073892773068195</v>
      </c>
      <c r="S585" s="26">
        <v>60</v>
      </c>
      <c r="W585" s="120">
        <v>236.61808000000005</v>
      </c>
      <c r="X585" s="120">
        <v>262</v>
      </c>
      <c r="AA585" s="91">
        <v>56.3</v>
      </c>
      <c r="AB585" s="91">
        <v>69.7</v>
      </c>
      <c r="AC585" s="91">
        <f t="shared" si="60"/>
        <v>71.111000000000004</v>
      </c>
      <c r="AF585" s="105">
        <v>54.2</v>
      </c>
      <c r="AG585" s="138">
        <v>1987</v>
      </c>
      <c r="AH585" s="78">
        <v>47.630184995284395</v>
      </c>
      <c r="AI585" s="97">
        <v>47.630184995284395</v>
      </c>
      <c r="AJ585" s="79">
        <v>66</v>
      </c>
      <c r="AK585" s="79">
        <v>66</v>
      </c>
      <c r="AM585" s="14"/>
      <c r="AW585" s="50">
        <v>1980</v>
      </c>
    </row>
    <row r="586" spans="1:49" ht="10.15" customHeight="1" x14ac:dyDescent="0.2">
      <c r="A586" s="24">
        <v>42465</v>
      </c>
      <c r="B586" s="54">
        <f t="shared" si="61"/>
        <v>2016</v>
      </c>
      <c r="D586" s="17">
        <v>40.1</v>
      </c>
      <c r="E586" s="32">
        <v>17.600000000000001</v>
      </c>
      <c r="F586" s="34">
        <v>2516</v>
      </c>
      <c r="G586" s="34">
        <f t="shared" si="62"/>
        <v>124.02</v>
      </c>
      <c r="H586" s="34">
        <v>146.390641226475</v>
      </c>
      <c r="I586" s="6">
        <v>135000</v>
      </c>
      <c r="J586" s="105">
        <v>126</v>
      </c>
      <c r="K586" s="7" t="s">
        <v>59</v>
      </c>
      <c r="L586" s="96">
        <v>58.1</v>
      </c>
      <c r="M586" s="80">
        <v>2195</v>
      </c>
      <c r="N586" s="145">
        <f t="shared" si="63"/>
        <v>63.11</v>
      </c>
      <c r="O586" s="3">
        <v>50.322618510645697</v>
      </c>
      <c r="S586" s="26">
        <v>60</v>
      </c>
      <c r="W586" s="120">
        <v>235.65253999999996</v>
      </c>
      <c r="X586" s="120">
        <v>262</v>
      </c>
      <c r="AA586" s="91">
        <v>55</v>
      </c>
      <c r="AB586" s="91">
        <v>69.7</v>
      </c>
      <c r="AC586" s="91">
        <f t="shared" si="60"/>
        <v>71.111000000000004</v>
      </c>
      <c r="AF586" s="105">
        <v>54.2</v>
      </c>
      <c r="AG586" s="138">
        <v>1987</v>
      </c>
      <c r="AH586" s="78">
        <v>48.763221575710695</v>
      </c>
      <c r="AI586" s="97">
        <v>48.763221575710695</v>
      </c>
      <c r="AJ586" s="79">
        <v>66</v>
      </c>
      <c r="AK586" s="79">
        <v>66</v>
      </c>
      <c r="AM586" s="14"/>
      <c r="AW586" s="50">
        <v>1980</v>
      </c>
    </row>
    <row r="587" spans="1:49" ht="10.15" customHeight="1" x14ac:dyDescent="0.2">
      <c r="A587" s="24">
        <v>42466</v>
      </c>
      <c r="B587" s="54">
        <f t="shared" si="61"/>
        <v>2016</v>
      </c>
      <c r="D587" s="17">
        <v>40.1</v>
      </c>
      <c r="E587" s="32">
        <v>17.600000000000001</v>
      </c>
      <c r="F587" s="34">
        <v>2516</v>
      </c>
      <c r="G587" s="34">
        <f t="shared" si="62"/>
        <v>124.02</v>
      </c>
      <c r="H587" s="34">
        <v>135.43741207635262</v>
      </c>
      <c r="I587" s="6">
        <v>135000</v>
      </c>
      <c r="J587" s="105">
        <v>126</v>
      </c>
      <c r="K587" s="7" t="s">
        <v>59</v>
      </c>
      <c r="L587" s="96">
        <v>58.1</v>
      </c>
      <c r="M587" s="80">
        <v>2195</v>
      </c>
      <c r="N587" s="145">
        <f t="shared" si="63"/>
        <v>63.11</v>
      </c>
      <c r="O587" s="3">
        <v>51.805748132658699</v>
      </c>
      <c r="S587" s="26">
        <v>60</v>
      </c>
      <c r="W587" s="120">
        <v>234.81480999999999</v>
      </c>
      <c r="X587" s="120">
        <v>262</v>
      </c>
      <c r="AA587" s="91">
        <v>53.5</v>
      </c>
      <c r="AB587" s="91">
        <v>69.7</v>
      </c>
      <c r="AC587" s="91">
        <f t="shared" si="60"/>
        <v>71.111000000000004</v>
      </c>
      <c r="AF587" s="105">
        <v>54.2</v>
      </c>
      <c r="AG587" s="138">
        <v>1987</v>
      </c>
      <c r="AH587" s="78">
        <v>49.721662453146095</v>
      </c>
      <c r="AI587" s="97">
        <v>49.721662453146095</v>
      </c>
      <c r="AJ587" s="79">
        <v>66</v>
      </c>
      <c r="AK587" s="79">
        <v>66</v>
      </c>
      <c r="AM587" s="14"/>
      <c r="AW587" s="50">
        <v>1980</v>
      </c>
    </row>
    <row r="588" spans="1:49" ht="10.15" customHeight="1" x14ac:dyDescent="0.2">
      <c r="A588" s="24">
        <v>42467</v>
      </c>
      <c r="B588" s="54">
        <f t="shared" si="61"/>
        <v>2016</v>
      </c>
      <c r="D588" s="17">
        <v>40.1</v>
      </c>
      <c r="E588" s="32">
        <v>17.600000000000001</v>
      </c>
      <c r="F588" s="34">
        <v>2516</v>
      </c>
      <c r="G588" s="34">
        <f t="shared" si="62"/>
        <v>124.02</v>
      </c>
      <c r="H588" s="34">
        <v>140.55205241115689</v>
      </c>
      <c r="I588" s="6">
        <v>135000</v>
      </c>
      <c r="J588" s="105">
        <v>126</v>
      </c>
      <c r="K588" s="7" t="s">
        <v>59</v>
      </c>
      <c r="L588" s="96">
        <v>58.1</v>
      </c>
      <c r="M588" s="80">
        <v>2195</v>
      </c>
      <c r="N588" s="145">
        <f t="shared" si="63"/>
        <v>63.11</v>
      </c>
      <c r="O588" s="3">
        <v>51.809578647908502</v>
      </c>
      <c r="S588" s="26">
        <v>60</v>
      </c>
      <c r="W588" s="120">
        <v>237.38965999999991</v>
      </c>
      <c r="X588" s="120">
        <v>262</v>
      </c>
      <c r="AA588" s="91">
        <v>51.5</v>
      </c>
      <c r="AB588" s="91">
        <v>69.7</v>
      </c>
      <c r="AC588" s="91">
        <f t="shared" si="60"/>
        <v>71.111000000000004</v>
      </c>
      <c r="AF588" s="105">
        <v>54.2</v>
      </c>
      <c r="AG588" s="138">
        <v>1987</v>
      </c>
      <c r="AH588" s="78">
        <v>49.9049952831081</v>
      </c>
      <c r="AI588" s="97">
        <v>49.9049952831081</v>
      </c>
      <c r="AJ588" s="79">
        <v>66</v>
      </c>
      <c r="AK588" s="79">
        <v>66</v>
      </c>
      <c r="AM588" s="14"/>
      <c r="AW588" s="50">
        <v>1980</v>
      </c>
    </row>
    <row r="589" spans="1:49" ht="10.15" customHeight="1" x14ac:dyDescent="0.2">
      <c r="A589" s="24">
        <v>42468</v>
      </c>
      <c r="B589" s="54">
        <f t="shared" si="61"/>
        <v>2016</v>
      </c>
      <c r="D589" s="17">
        <v>40.1</v>
      </c>
      <c r="E589" s="32">
        <v>17.600000000000001</v>
      </c>
      <c r="F589" s="34">
        <v>2516</v>
      </c>
      <c r="G589" s="34">
        <f t="shared" si="62"/>
        <v>124.02</v>
      </c>
      <c r="H589" s="34">
        <v>136.9296352230179</v>
      </c>
      <c r="I589" s="6">
        <v>135000</v>
      </c>
      <c r="J589" s="105">
        <v>126</v>
      </c>
      <c r="K589" s="7" t="s">
        <v>59</v>
      </c>
      <c r="L589" s="96">
        <v>58.1</v>
      </c>
      <c r="M589" s="80">
        <v>2195</v>
      </c>
      <c r="N589" s="145">
        <f t="shared" si="63"/>
        <v>63.11</v>
      </c>
      <c r="O589" s="3">
        <v>53.750560733182901</v>
      </c>
      <c r="S589" s="26">
        <v>60</v>
      </c>
      <c r="W589" s="120">
        <v>238.25004999999993</v>
      </c>
      <c r="X589" s="120">
        <v>262</v>
      </c>
      <c r="AA589" s="91">
        <v>50.2</v>
      </c>
      <c r="AB589" s="91">
        <v>69.7</v>
      </c>
      <c r="AC589" s="91">
        <f t="shared" si="60"/>
        <v>71.111000000000004</v>
      </c>
      <c r="AF589" s="105">
        <v>54.2</v>
      </c>
      <c r="AG589" s="138">
        <v>1987</v>
      </c>
      <c r="AH589" s="78">
        <v>52.279846088841502</v>
      </c>
      <c r="AI589" s="97">
        <v>52.279846088841502</v>
      </c>
      <c r="AJ589" s="79">
        <v>66</v>
      </c>
      <c r="AK589" s="79">
        <v>66</v>
      </c>
      <c r="AM589" s="14"/>
      <c r="AW589" s="50">
        <v>1980</v>
      </c>
    </row>
    <row r="590" spans="1:49" ht="10.15" customHeight="1" x14ac:dyDescent="0.2">
      <c r="A590" s="24">
        <v>42469</v>
      </c>
      <c r="B590" s="54">
        <f t="shared" si="61"/>
        <v>2016</v>
      </c>
      <c r="D590" s="17">
        <v>40.1</v>
      </c>
      <c r="E590" s="32">
        <v>17.600000000000001</v>
      </c>
      <c r="F590" s="34">
        <v>2516</v>
      </c>
      <c r="G590" s="34">
        <f t="shared" si="62"/>
        <v>124.02</v>
      </c>
      <c r="H590" s="34">
        <v>139.70279435709102</v>
      </c>
      <c r="I590" s="6">
        <v>135000</v>
      </c>
      <c r="J590" s="6">
        <v>135</v>
      </c>
      <c r="L590" s="96">
        <v>58.1</v>
      </c>
      <c r="M590" s="80">
        <v>2195</v>
      </c>
      <c r="N590" s="145">
        <f t="shared" si="63"/>
        <v>63.11</v>
      </c>
      <c r="O590" s="3">
        <v>54.169295682835205</v>
      </c>
      <c r="S590" s="26">
        <v>60</v>
      </c>
      <c r="W590" s="120">
        <v>237.10466999999986</v>
      </c>
      <c r="X590" s="120">
        <v>262</v>
      </c>
      <c r="AA590" s="91">
        <v>51.5</v>
      </c>
      <c r="AB590" s="91">
        <v>69.7</v>
      </c>
      <c r="AC590" s="91">
        <f t="shared" si="60"/>
        <v>71.111000000000004</v>
      </c>
      <c r="AF590" s="105">
        <v>54.2</v>
      </c>
      <c r="AG590" s="138">
        <v>1987</v>
      </c>
      <c r="AH590" s="78">
        <v>52.761287049626702</v>
      </c>
      <c r="AI590" s="97">
        <v>52.761287049626702</v>
      </c>
      <c r="AJ590" s="79">
        <v>66</v>
      </c>
      <c r="AK590" s="79">
        <v>66</v>
      </c>
      <c r="AM590" s="14"/>
      <c r="AW590" s="50">
        <v>1980</v>
      </c>
    </row>
    <row r="591" spans="1:49" ht="10.15" customHeight="1" x14ac:dyDescent="0.2">
      <c r="A591" s="24">
        <v>42470</v>
      </c>
      <c r="B591" s="54">
        <f t="shared" si="61"/>
        <v>2016</v>
      </c>
      <c r="D591" s="17">
        <v>40.1</v>
      </c>
      <c r="E591" s="32">
        <v>17.600000000000001</v>
      </c>
      <c r="F591" s="34">
        <v>2516</v>
      </c>
      <c r="G591" s="34">
        <f t="shared" si="62"/>
        <v>124.02</v>
      </c>
      <c r="H591" s="34">
        <v>143.40938711700181</v>
      </c>
      <c r="I591" s="6">
        <v>135000</v>
      </c>
      <c r="J591" s="6">
        <v>135</v>
      </c>
      <c r="L591" s="96">
        <v>58.1</v>
      </c>
      <c r="M591" s="80">
        <v>2195</v>
      </c>
      <c r="N591" s="145">
        <f t="shared" si="63"/>
        <v>63.11</v>
      </c>
      <c r="O591" s="3">
        <v>54.172736018277504</v>
      </c>
      <c r="S591" s="26">
        <v>60</v>
      </c>
      <c r="W591" s="120">
        <v>239.14119999999986</v>
      </c>
      <c r="X591" s="120">
        <v>262</v>
      </c>
      <c r="AA591" s="91">
        <v>52</v>
      </c>
      <c r="AB591" s="91">
        <v>69.7</v>
      </c>
      <c r="AC591" s="91">
        <f t="shared" si="60"/>
        <v>71.111000000000004</v>
      </c>
      <c r="AF591" s="105">
        <v>54.2</v>
      </c>
      <c r="AG591" s="138">
        <v>1987</v>
      </c>
      <c r="AH591" s="78">
        <v>52.041336546624301</v>
      </c>
      <c r="AI591" s="97">
        <v>52.041336546624301</v>
      </c>
      <c r="AJ591" s="79">
        <v>66</v>
      </c>
      <c r="AK591" s="79">
        <v>66</v>
      </c>
      <c r="AM591" s="14"/>
      <c r="AW591" s="50">
        <v>1980</v>
      </c>
    </row>
    <row r="592" spans="1:49" ht="10.15" customHeight="1" x14ac:dyDescent="0.2">
      <c r="A592" s="24">
        <v>42471</v>
      </c>
      <c r="B592" s="54">
        <f t="shared" si="61"/>
        <v>2016</v>
      </c>
      <c r="D592" s="17">
        <v>40.1</v>
      </c>
      <c r="E592" s="32">
        <v>17.600000000000001</v>
      </c>
      <c r="F592" s="34">
        <v>2516</v>
      </c>
      <c r="G592" s="34">
        <f t="shared" si="62"/>
        <v>124.02</v>
      </c>
      <c r="H592" s="34">
        <v>146.63954032633069</v>
      </c>
      <c r="I592" s="6">
        <v>135000</v>
      </c>
      <c r="J592" s="105">
        <v>124</v>
      </c>
      <c r="K592" s="7" t="s">
        <v>169</v>
      </c>
      <c r="L592" s="96">
        <v>58.1</v>
      </c>
      <c r="M592" s="80">
        <v>2195</v>
      </c>
      <c r="N592" s="145">
        <f t="shared" si="63"/>
        <v>63.11</v>
      </c>
      <c r="O592" s="3">
        <v>56.988073283636197</v>
      </c>
      <c r="S592" s="98">
        <v>50</v>
      </c>
      <c r="T592" s="4" t="s">
        <v>172</v>
      </c>
      <c r="W592" s="120">
        <v>240.85341999999991</v>
      </c>
      <c r="X592" s="120">
        <v>262</v>
      </c>
      <c r="AA592" s="91">
        <v>52.3</v>
      </c>
      <c r="AB592" s="91">
        <v>69.7</v>
      </c>
      <c r="AC592" s="91">
        <f t="shared" si="60"/>
        <v>71.111000000000004</v>
      </c>
      <c r="AF592" s="105">
        <v>54.2</v>
      </c>
      <c r="AG592" s="138">
        <v>1987</v>
      </c>
      <c r="AH592" s="78">
        <v>53.494603644419897</v>
      </c>
      <c r="AI592" s="97">
        <v>53.494603644419897</v>
      </c>
      <c r="AJ592" s="79">
        <v>66</v>
      </c>
      <c r="AK592" s="79">
        <v>66</v>
      </c>
      <c r="AM592" s="14"/>
      <c r="AW592" s="50">
        <v>1980</v>
      </c>
    </row>
    <row r="593" spans="1:49" ht="10.15" customHeight="1" x14ac:dyDescent="0.2">
      <c r="A593" s="24">
        <v>42472</v>
      </c>
      <c r="B593" s="54">
        <f t="shared" si="61"/>
        <v>2016</v>
      </c>
      <c r="D593" s="17">
        <v>40.1</v>
      </c>
      <c r="E593" s="32">
        <v>17.600000000000001</v>
      </c>
      <c r="F593" s="34">
        <v>2516</v>
      </c>
      <c r="G593" s="34">
        <f t="shared" si="62"/>
        <v>124.02</v>
      </c>
      <c r="H593" s="34">
        <v>146.7233052040504</v>
      </c>
      <c r="I593" s="6">
        <v>135000</v>
      </c>
      <c r="J593" s="105">
        <v>124</v>
      </c>
      <c r="K593" s="7" t="s">
        <v>169</v>
      </c>
      <c r="L593" s="96">
        <v>58.1</v>
      </c>
      <c r="M593" s="80">
        <v>2195</v>
      </c>
      <c r="N593" s="145">
        <f t="shared" si="63"/>
        <v>63.11</v>
      </c>
      <c r="O593" s="3">
        <v>55.268693511745198</v>
      </c>
      <c r="S593" s="98">
        <v>50</v>
      </c>
      <c r="T593" s="4" t="s">
        <v>172</v>
      </c>
      <c r="W593" s="120">
        <v>239.19396000000012</v>
      </c>
      <c r="X593" s="111">
        <v>252</v>
      </c>
      <c r="Y593" s="136" t="s">
        <v>162</v>
      </c>
      <c r="AA593" s="91">
        <v>51.4</v>
      </c>
      <c r="AB593" s="91">
        <v>69.7</v>
      </c>
      <c r="AC593" s="91">
        <f t="shared" si="60"/>
        <v>71.111000000000004</v>
      </c>
      <c r="AF593" s="105">
        <v>54.2</v>
      </c>
      <c r="AG593" s="138">
        <v>1987</v>
      </c>
      <c r="AH593" s="78">
        <v>53.731558880534699</v>
      </c>
      <c r="AI593" s="97">
        <v>53.731558880534699</v>
      </c>
      <c r="AJ593" s="79">
        <v>66</v>
      </c>
      <c r="AK593" s="79">
        <v>66</v>
      </c>
      <c r="AM593" s="14"/>
      <c r="AW593" s="50">
        <v>1980</v>
      </c>
    </row>
    <row r="594" spans="1:49" ht="10.15" customHeight="1" x14ac:dyDescent="0.2">
      <c r="A594" s="24">
        <v>42473</v>
      </c>
      <c r="B594" s="54">
        <f t="shared" si="61"/>
        <v>2016</v>
      </c>
      <c r="D594" s="17">
        <v>40.1</v>
      </c>
      <c r="E594" s="32">
        <v>17.600000000000001</v>
      </c>
      <c r="F594" s="34">
        <v>2516</v>
      </c>
      <c r="G594" s="34">
        <f t="shared" si="62"/>
        <v>124.02</v>
      </c>
      <c r="H594" s="34">
        <v>142.4270089634943</v>
      </c>
      <c r="I594" s="6">
        <v>135000</v>
      </c>
      <c r="J594" s="105">
        <v>124</v>
      </c>
      <c r="K594" s="7" t="s">
        <v>169</v>
      </c>
      <c r="L594" s="96">
        <v>58.1</v>
      </c>
      <c r="M594" s="80">
        <v>2195</v>
      </c>
      <c r="N594" s="145">
        <f t="shared" si="63"/>
        <v>63.11</v>
      </c>
      <c r="O594" s="3">
        <v>52.909382396690802</v>
      </c>
      <c r="S594" s="98">
        <v>50</v>
      </c>
      <c r="T594" s="4" t="s">
        <v>172</v>
      </c>
      <c r="W594" s="120">
        <v>233.36220999999981</v>
      </c>
      <c r="X594" s="111">
        <v>252</v>
      </c>
      <c r="Y594" s="136" t="s">
        <v>67</v>
      </c>
      <c r="AA594" s="91">
        <v>51.3</v>
      </c>
      <c r="AB594" s="91">
        <v>69.7</v>
      </c>
      <c r="AC594" s="91">
        <f t="shared" si="60"/>
        <v>71.111000000000004</v>
      </c>
      <c r="AF594" s="105">
        <v>54.2</v>
      </c>
      <c r="AG594" s="138">
        <v>1987</v>
      </c>
      <c r="AH594" s="78">
        <v>51.104039702344195</v>
      </c>
      <c r="AI594" s="97">
        <v>51.104039702344195</v>
      </c>
      <c r="AJ594" s="79">
        <v>66</v>
      </c>
      <c r="AK594" s="79">
        <v>66</v>
      </c>
      <c r="AM594" s="14"/>
      <c r="AW594" s="50">
        <v>1980</v>
      </c>
    </row>
    <row r="595" spans="1:49" ht="10.15" customHeight="1" x14ac:dyDescent="0.2">
      <c r="A595" s="24">
        <v>42474</v>
      </c>
      <c r="B595" s="54">
        <f t="shared" si="61"/>
        <v>2016</v>
      </c>
      <c r="D595" s="17">
        <v>40.1</v>
      </c>
      <c r="E595" s="32">
        <v>17.600000000000001</v>
      </c>
      <c r="F595" s="34">
        <v>2516</v>
      </c>
      <c r="G595" s="34">
        <f t="shared" si="62"/>
        <v>124.02</v>
      </c>
      <c r="H595" s="34">
        <v>138.93443724887069</v>
      </c>
      <c r="I595" s="6">
        <v>135000</v>
      </c>
      <c r="J595" s="105">
        <v>124</v>
      </c>
      <c r="K595" s="7" t="s">
        <v>169</v>
      </c>
      <c r="L595" s="96">
        <v>58.1</v>
      </c>
      <c r="M595" s="80">
        <v>2195</v>
      </c>
      <c r="N595" s="145">
        <f t="shared" si="63"/>
        <v>63.11</v>
      </c>
      <c r="O595" s="3">
        <v>52.626074924424799</v>
      </c>
      <c r="S595" s="26">
        <v>60</v>
      </c>
      <c r="W595" s="120">
        <v>237.47999000000002</v>
      </c>
      <c r="X595" s="111">
        <v>252</v>
      </c>
      <c r="Y595" s="136" t="s">
        <v>67</v>
      </c>
      <c r="AA595" s="91">
        <v>49.9</v>
      </c>
      <c r="AB595" s="91">
        <v>69.7</v>
      </c>
      <c r="AC595" s="91">
        <f t="shared" si="60"/>
        <v>71.111000000000004</v>
      </c>
      <c r="AF595" s="105">
        <v>54.2</v>
      </c>
      <c r="AG595" s="138">
        <v>1987</v>
      </c>
      <c r="AH595" s="78">
        <v>51.391559186049996</v>
      </c>
      <c r="AI595" s="97">
        <v>51.391559186049996</v>
      </c>
      <c r="AJ595" s="79">
        <v>66</v>
      </c>
      <c r="AK595" s="79">
        <v>66</v>
      </c>
      <c r="AM595" s="14"/>
      <c r="AW595" s="50">
        <v>1980</v>
      </c>
    </row>
    <row r="596" spans="1:49" ht="10.15" customHeight="1" x14ac:dyDescent="0.2">
      <c r="A596" s="24">
        <v>42475</v>
      </c>
      <c r="B596" s="54">
        <f t="shared" si="61"/>
        <v>2016</v>
      </c>
      <c r="D596" s="17">
        <v>40.1</v>
      </c>
      <c r="E596" s="32">
        <v>17.600000000000001</v>
      </c>
      <c r="F596" s="34">
        <v>2516</v>
      </c>
      <c r="G596" s="34">
        <f t="shared" si="62"/>
        <v>124.02</v>
      </c>
      <c r="H596" s="34">
        <v>139.99621430540842</v>
      </c>
      <c r="I596" s="6">
        <v>135000</v>
      </c>
      <c r="J596" s="6">
        <v>135</v>
      </c>
      <c r="L596" s="96">
        <v>58.1</v>
      </c>
      <c r="M596" s="80">
        <v>2195</v>
      </c>
      <c r="N596" s="145">
        <f t="shared" si="63"/>
        <v>63.11</v>
      </c>
      <c r="O596" s="3">
        <v>51.927780807129295</v>
      </c>
      <c r="S596" s="26">
        <v>60</v>
      </c>
      <c r="W596" s="120">
        <v>235.16837000000012</v>
      </c>
      <c r="X596" s="120">
        <v>262</v>
      </c>
      <c r="AA596" s="91">
        <v>52</v>
      </c>
      <c r="AB596" s="91">
        <v>69.7</v>
      </c>
      <c r="AC596" s="91">
        <f t="shared" si="60"/>
        <v>71.111000000000004</v>
      </c>
      <c r="AF596" s="105">
        <v>54.2</v>
      </c>
      <c r="AG596" s="138">
        <v>1987</v>
      </c>
      <c r="AH596" s="78">
        <v>50.532863087921406</v>
      </c>
      <c r="AI596" s="97">
        <v>50.532863087921406</v>
      </c>
      <c r="AJ596" s="79">
        <v>66</v>
      </c>
      <c r="AK596" s="79">
        <v>66</v>
      </c>
      <c r="AM596" s="14"/>
      <c r="AW596" s="50">
        <v>1980</v>
      </c>
    </row>
    <row r="597" spans="1:49" ht="10.15" customHeight="1" x14ac:dyDescent="0.2">
      <c r="A597" s="24">
        <v>42476</v>
      </c>
      <c r="B597" s="54">
        <f t="shared" si="61"/>
        <v>2016</v>
      </c>
      <c r="D597" s="17">
        <v>40.1</v>
      </c>
      <c r="E597" s="32">
        <v>17.600000000000001</v>
      </c>
      <c r="F597" s="34">
        <v>2516</v>
      </c>
      <c r="G597" s="34">
        <f t="shared" si="62"/>
        <v>124.02</v>
      </c>
      <c r="H597" s="34">
        <v>147.55884521365169</v>
      </c>
      <c r="I597" s="6">
        <v>135000</v>
      </c>
      <c r="J597" s="6">
        <v>135</v>
      </c>
      <c r="L597" s="96">
        <v>58.1</v>
      </c>
      <c r="M597" s="80">
        <v>2195</v>
      </c>
      <c r="N597" s="145">
        <f t="shared" si="63"/>
        <v>63.11</v>
      </c>
      <c r="O597" s="3">
        <v>54.4645716329386</v>
      </c>
      <c r="S597" s="26">
        <v>60</v>
      </c>
      <c r="W597" s="120">
        <v>236.48437999999996</v>
      </c>
      <c r="X597" s="120">
        <v>262</v>
      </c>
      <c r="AA597" s="91">
        <v>50</v>
      </c>
      <c r="AB597" s="91">
        <v>69.7</v>
      </c>
      <c r="AC597" s="91">
        <f t="shared" si="60"/>
        <v>71.111000000000004</v>
      </c>
      <c r="AF597" s="105">
        <v>54.2</v>
      </c>
      <c r="AG597" s="138">
        <v>1987</v>
      </c>
      <c r="AH597" s="78">
        <v>52.968878646247596</v>
      </c>
      <c r="AI597" s="97">
        <v>52.968878646247596</v>
      </c>
      <c r="AJ597" s="79">
        <v>66</v>
      </c>
      <c r="AK597" s="79">
        <v>66</v>
      </c>
      <c r="AM597" s="14"/>
      <c r="AW597" s="50">
        <v>1980</v>
      </c>
    </row>
    <row r="598" spans="1:49" ht="10.15" customHeight="1" x14ac:dyDescent="0.2">
      <c r="A598" s="24">
        <v>42477</v>
      </c>
      <c r="B598" s="54">
        <f t="shared" si="61"/>
        <v>2016</v>
      </c>
      <c r="D598" s="17">
        <v>40.1</v>
      </c>
      <c r="E598" s="32">
        <v>17.600000000000001</v>
      </c>
      <c r="F598" s="34">
        <v>2516</v>
      </c>
      <c r="G598" s="34">
        <f t="shared" si="62"/>
        <v>124.02</v>
      </c>
      <c r="H598" s="34">
        <v>144.24896220949191</v>
      </c>
      <c r="I598" s="6">
        <v>135000</v>
      </c>
      <c r="J598" s="6">
        <v>135</v>
      </c>
      <c r="L598" s="96">
        <v>58.1</v>
      </c>
      <c r="M598" s="80">
        <v>2195</v>
      </c>
      <c r="N598" s="145">
        <f t="shared" si="63"/>
        <v>63.11</v>
      </c>
      <c r="O598" s="3">
        <v>54.9240467189179</v>
      </c>
      <c r="S598" s="26">
        <v>60</v>
      </c>
      <c r="W598" s="120">
        <v>238.75944999999993</v>
      </c>
      <c r="X598" s="120">
        <v>262</v>
      </c>
      <c r="AA598" s="91">
        <v>50.8</v>
      </c>
      <c r="AB598" s="91">
        <v>69.7</v>
      </c>
      <c r="AC598" s="91">
        <f t="shared" si="60"/>
        <v>71.111000000000004</v>
      </c>
      <c r="AF598" s="105">
        <v>54.2</v>
      </c>
      <c r="AG598" s="138">
        <v>1987</v>
      </c>
      <c r="AH598" s="78">
        <v>52.314375963674003</v>
      </c>
      <c r="AI598" s="97">
        <v>52.314375963674003</v>
      </c>
      <c r="AJ598" s="79">
        <v>66</v>
      </c>
      <c r="AK598" s="79">
        <v>66</v>
      </c>
      <c r="AM598" s="14"/>
      <c r="AW598" s="50">
        <v>1980</v>
      </c>
    </row>
    <row r="599" spans="1:49" ht="10.15" customHeight="1" x14ac:dyDescent="0.2">
      <c r="A599" s="24">
        <v>42478</v>
      </c>
      <c r="B599" s="54">
        <f t="shared" si="61"/>
        <v>2016</v>
      </c>
      <c r="D599" s="17">
        <v>40.1</v>
      </c>
      <c r="E599" s="32">
        <v>17.600000000000001</v>
      </c>
      <c r="F599" s="34">
        <v>2516</v>
      </c>
      <c r="G599" s="34">
        <f t="shared" si="62"/>
        <v>124.02</v>
      </c>
      <c r="H599" s="34">
        <v>147.33406539054101</v>
      </c>
      <c r="I599" s="6">
        <v>135000</v>
      </c>
      <c r="J599" s="6">
        <v>135</v>
      </c>
      <c r="L599" s="96">
        <v>58.1</v>
      </c>
      <c r="M599" s="80">
        <v>2195</v>
      </c>
      <c r="N599" s="145">
        <f t="shared" si="63"/>
        <v>63.11</v>
      </c>
      <c r="O599" s="3">
        <v>53.692091362243303</v>
      </c>
      <c r="S599" s="26">
        <v>60</v>
      </c>
      <c r="W599" s="120">
        <v>243.76857999999987</v>
      </c>
      <c r="X599" s="111">
        <v>252</v>
      </c>
      <c r="Y599" s="136" t="s">
        <v>163</v>
      </c>
      <c r="AA599" s="91">
        <v>51.8</v>
      </c>
      <c r="AB599" s="91">
        <v>69.7</v>
      </c>
      <c r="AC599" s="91">
        <f t="shared" si="60"/>
        <v>71.111000000000004</v>
      </c>
      <c r="AF599" s="105">
        <v>54.2</v>
      </c>
      <c r="AG599" s="138">
        <v>1987</v>
      </c>
      <c r="AH599" s="78">
        <v>51.541857166241002</v>
      </c>
      <c r="AI599" s="97">
        <v>51.541857166241002</v>
      </c>
      <c r="AJ599" s="79">
        <v>66</v>
      </c>
      <c r="AK599" s="79">
        <v>66</v>
      </c>
      <c r="AM599" s="14"/>
      <c r="AW599" s="50">
        <v>1980</v>
      </c>
    </row>
    <row r="600" spans="1:49" ht="10.15" customHeight="1" x14ac:dyDescent="0.2">
      <c r="A600" s="24">
        <v>42479</v>
      </c>
      <c r="B600" s="54">
        <f t="shared" si="61"/>
        <v>2016</v>
      </c>
      <c r="D600" s="17">
        <v>40.1</v>
      </c>
      <c r="E600" s="32">
        <v>17.600000000000001</v>
      </c>
      <c r="F600" s="34">
        <v>2516</v>
      </c>
      <c r="G600" s="34">
        <f t="shared" si="62"/>
        <v>124.02</v>
      </c>
      <c r="H600" s="34">
        <v>142.11648928981549</v>
      </c>
      <c r="I600" s="6">
        <v>135000</v>
      </c>
      <c r="J600" s="6">
        <v>135</v>
      </c>
      <c r="L600" s="96">
        <v>58.1</v>
      </c>
      <c r="M600" s="80">
        <v>2195</v>
      </c>
      <c r="N600" s="145">
        <f t="shared" si="63"/>
        <v>63.11</v>
      </c>
      <c r="O600" s="3">
        <v>52.498488446296797</v>
      </c>
      <c r="S600" s="26">
        <v>60</v>
      </c>
      <c r="W600" s="120">
        <v>242.16807999999995</v>
      </c>
      <c r="X600" s="111">
        <v>252</v>
      </c>
      <c r="Y600" s="136" t="s">
        <v>164</v>
      </c>
      <c r="AA600" s="91">
        <v>51.6</v>
      </c>
      <c r="AB600" s="91">
        <v>69.7</v>
      </c>
      <c r="AC600" s="91">
        <f t="shared" si="60"/>
        <v>71.111000000000004</v>
      </c>
      <c r="AF600" s="105">
        <v>54.2</v>
      </c>
      <c r="AG600" s="138">
        <v>1987</v>
      </c>
      <c r="AH600" s="78">
        <v>51.897162648318599</v>
      </c>
      <c r="AI600" s="97">
        <v>51.897162648318599</v>
      </c>
      <c r="AJ600" s="79">
        <v>66</v>
      </c>
      <c r="AK600" s="79">
        <v>66</v>
      </c>
      <c r="AM600" s="14"/>
      <c r="AW600" s="50">
        <v>1980</v>
      </c>
    </row>
    <row r="601" spans="1:49" ht="10.15" customHeight="1" x14ac:dyDescent="0.2">
      <c r="A601" s="24">
        <v>42480</v>
      </c>
      <c r="B601" s="54">
        <f t="shared" si="61"/>
        <v>2016</v>
      </c>
      <c r="D601" s="17">
        <v>40.1</v>
      </c>
      <c r="E601" s="32">
        <v>17.600000000000001</v>
      </c>
      <c r="F601" s="34">
        <v>2516</v>
      </c>
      <c r="G601" s="34">
        <f t="shared" si="62"/>
        <v>124.02</v>
      </c>
      <c r="H601" s="34">
        <v>146.86342836197139</v>
      </c>
      <c r="I601" s="6">
        <v>135000</v>
      </c>
      <c r="J601" s="6">
        <v>135</v>
      </c>
      <c r="L601" s="96">
        <v>58.1</v>
      </c>
      <c r="M601" s="80">
        <v>2195</v>
      </c>
      <c r="N601" s="145">
        <f t="shared" si="63"/>
        <v>63.11</v>
      </c>
      <c r="O601" s="3">
        <v>51.616828120908302</v>
      </c>
      <c r="S601" s="26">
        <v>60</v>
      </c>
      <c r="W601" s="120">
        <v>238.9944599999998</v>
      </c>
      <c r="X601" s="111">
        <v>252</v>
      </c>
      <c r="Y601" s="136" t="s">
        <v>164</v>
      </c>
      <c r="AA601" s="91">
        <v>50.8</v>
      </c>
      <c r="AB601" s="91">
        <v>69.7</v>
      </c>
      <c r="AC601" s="91">
        <f t="shared" si="60"/>
        <v>71.111000000000004</v>
      </c>
      <c r="AF601" s="105">
        <v>54.2</v>
      </c>
      <c r="AG601" s="138">
        <v>1987</v>
      </c>
      <c r="AH601" s="78">
        <v>51.2984848652479</v>
      </c>
      <c r="AI601" s="97">
        <v>51.2984848652479</v>
      </c>
      <c r="AJ601" s="79">
        <v>66</v>
      </c>
      <c r="AK601" s="79">
        <v>66</v>
      </c>
      <c r="AM601" s="14"/>
      <c r="AW601" s="50">
        <v>1980</v>
      </c>
    </row>
    <row r="602" spans="1:49" ht="10.15" customHeight="1" x14ac:dyDescent="0.2">
      <c r="A602" s="24">
        <v>42481</v>
      </c>
      <c r="B602" s="54">
        <f t="shared" si="61"/>
        <v>2016</v>
      </c>
      <c r="D602" s="17">
        <v>40.1</v>
      </c>
      <c r="E602" s="32">
        <v>17.600000000000001</v>
      </c>
      <c r="F602" s="34">
        <v>2516</v>
      </c>
      <c r="G602" s="34">
        <f t="shared" si="62"/>
        <v>124.02</v>
      </c>
      <c r="H602" s="34">
        <v>143.5233581229331</v>
      </c>
      <c r="I602" s="6">
        <v>135000</v>
      </c>
      <c r="J602" s="6">
        <v>135</v>
      </c>
      <c r="L602" s="96">
        <v>58.1</v>
      </c>
      <c r="M602" s="80">
        <v>2195</v>
      </c>
      <c r="N602" s="145">
        <f t="shared" si="63"/>
        <v>63.11</v>
      </c>
      <c r="O602" s="3">
        <v>52.009473107842297</v>
      </c>
      <c r="S602" s="26">
        <v>60</v>
      </c>
      <c r="W602" s="120">
        <v>240.35128</v>
      </c>
      <c r="X602" s="120">
        <v>262</v>
      </c>
      <c r="AA602" s="91">
        <v>50</v>
      </c>
      <c r="AB602" s="91">
        <v>69.7</v>
      </c>
      <c r="AC602" s="91">
        <f t="shared" si="60"/>
        <v>71.111000000000004</v>
      </c>
      <c r="AF602" s="105">
        <v>54.2</v>
      </c>
      <c r="AG602" s="138">
        <v>1987</v>
      </c>
      <c r="AH602" s="78">
        <v>52.102469401432401</v>
      </c>
      <c r="AI602" s="97">
        <v>52.102469401432401</v>
      </c>
      <c r="AJ602" s="79">
        <v>66</v>
      </c>
      <c r="AK602" s="79">
        <v>66</v>
      </c>
      <c r="AM602" s="14"/>
      <c r="AW602" s="50">
        <v>1980</v>
      </c>
    </row>
    <row r="603" spans="1:49" ht="10.15" customHeight="1" x14ac:dyDescent="0.2">
      <c r="A603" s="24">
        <v>42482</v>
      </c>
      <c r="B603" s="54">
        <f t="shared" si="61"/>
        <v>2016</v>
      </c>
      <c r="D603" s="17">
        <v>40.1</v>
      </c>
      <c r="E603" s="32">
        <v>17.600000000000001</v>
      </c>
      <c r="F603" s="34">
        <v>2516</v>
      </c>
      <c r="G603" s="34">
        <f t="shared" si="62"/>
        <v>124.02</v>
      </c>
      <c r="H603" s="34">
        <v>141.9276182607756</v>
      </c>
      <c r="I603" s="6">
        <v>135000</v>
      </c>
      <c r="J603" s="6">
        <v>135</v>
      </c>
      <c r="L603" s="96">
        <v>58.1</v>
      </c>
      <c r="M603" s="80">
        <v>2195</v>
      </c>
      <c r="N603" s="145">
        <f t="shared" si="63"/>
        <v>63.11</v>
      </c>
      <c r="O603" s="3">
        <v>53.162927206743802</v>
      </c>
      <c r="S603" s="26">
        <v>60</v>
      </c>
      <c r="W603" s="120">
        <v>237.91862000000006</v>
      </c>
      <c r="X603" s="120">
        <v>262</v>
      </c>
      <c r="AA603" s="91">
        <v>51.4</v>
      </c>
      <c r="AB603" s="91">
        <v>69.7</v>
      </c>
      <c r="AC603" s="91">
        <f t="shared" si="60"/>
        <v>71.111000000000004</v>
      </c>
      <c r="AF603" s="105">
        <v>54.2</v>
      </c>
      <c r="AG603" s="138">
        <v>1987</v>
      </c>
      <c r="AH603" s="78">
        <v>53.494516700432897</v>
      </c>
      <c r="AI603" s="97">
        <v>53.494516700432897</v>
      </c>
      <c r="AJ603" s="79">
        <v>66</v>
      </c>
      <c r="AK603" s="79">
        <v>66</v>
      </c>
      <c r="AM603" s="14"/>
      <c r="AW603" s="50">
        <v>1980</v>
      </c>
    </row>
    <row r="604" spans="1:49" ht="10.15" customHeight="1" x14ac:dyDescent="0.2">
      <c r="A604" s="24">
        <v>42483</v>
      </c>
      <c r="B604" s="54">
        <f t="shared" si="61"/>
        <v>2016</v>
      </c>
      <c r="D604" s="17">
        <v>40.1</v>
      </c>
      <c r="E604" s="32">
        <v>17.600000000000001</v>
      </c>
      <c r="F604" s="34">
        <v>2516</v>
      </c>
      <c r="G604" s="34">
        <f t="shared" si="62"/>
        <v>124.02</v>
      </c>
      <c r="H604" s="34">
        <v>145.80000000000001</v>
      </c>
      <c r="I604" s="6">
        <v>135000</v>
      </c>
      <c r="J604" s="6">
        <v>135</v>
      </c>
      <c r="L604" s="96">
        <v>58.1</v>
      </c>
      <c r="M604" s="80">
        <v>2195</v>
      </c>
      <c r="N604" s="145">
        <f t="shared" si="63"/>
        <v>63.11</v>
      </c>
      <c r="O604" s="3">
        <v>53.3</v>
      </c>
      <c r="S604" s="26">
        <v>60</v>
      </c>
      <c r="W604" s="120">
        <v>238.28100000000003</v>
      </c>
      <c r="X604" s="120">
        <v>262</v>
      </c>
      <c r="AA604" s="91">
        <v>53</v>
      </c>
      <c r="AB604" s="91">
        <v>69.7</v>
      </c>
      <c r="AC604" s="91">
        <f t="shared" si="60"/>
        <v>71.111000000000004</v>
      </c>
      <c r="AF604" s="105">
        <v>54.2</v>
      </c>
      <c r="AG604" s="138">
        <v>1987</v>
      </c>
      <c r="AH604" s="78">
        <v>53</v>
      </c>
      <c r="AI604" s="97">
        <v>53</v>
      </c>
      <c r="AJ604" s="79">
        <v>66</v>
      </c>
      <c r="AK604" s="79">
        <v>66</v>
      </c>
      <c r="AM604" s="14"/>
      <c r="AW604" s="50">
        <v>1980</v>
      </c>
    </row>
    <row r="605" spans="1:49" ht="10.15" customHeight="1" x14ac:dyDescent="0.2">
      <c r="A605" s="24">
        <v>42484</v>
      </c>
      <c r="B605" s="54">
        <f t="shared" si="61"/>
        <v>2016</v>
      </c>
      <c r="D605" s="17">
        <v>40.1</v>
      </c>
      <c r="E605" s="32">
        <v>17.600000000000001</v>
      </c>
      <c r="F605" s="34">
        <v>2516</v>
      </c>
      <c r="G605" s="34">
        <f t="shared" si="62"/>
        <v>124.02</v>
      </c>
      <c r="H605" s="34">
        <v>145.69999999999999</v>
      </c>
      <c r="I605" s="6">
        <v>135000</v>
      </c>
      <c r="J605" s="6">
        <v>135</v>
      </c>
      <c r="L605" s="96">
        <v>58.1</v>
      </c>
      <c r="M605" s="80">
        <v>2195</v>
      </c>
      <c r="N605" s="145">
        <f t="shared" si="63"/>
        <v>63.11</v>
      </c>
      <c r="O605" s="3">
        <v>52.9</v>
      </c>
      <c r="S605" s="26">
        <v>60</v>
      </c>
      <c r="W605" s="120">
        <v>238.64450999999997</v>
      </c>
      <c r="X605" s="120">
        <v>262</v>
      </c>
      <c r="AA605" s="91">
        <v>49.1</v>
      </c>
      <c r="AB605" s="91">
        <v>69.7</v>
      </c>
      <c r="AC605" s="91">
        <f t="shared" si="60"/>
        <v>71.111000000000004</v>
      </c>
      <c r="AF605" s="105">
        <v>54.2</v>
      </c>
      <c r="AG605" s="138">
        <v>1987</v>
      </c>
      <c r="AH605" s="78">
        <v>53.7</v>
      </c>
      <c r="AI605" s="97">
        <v>53.7</v>
      </c>
      <c r="AJ605" s="79">
        <v>66</v>
      </c>
      <c r="AK605" s="79">
        <v>66</v>
      </c>
      <c r="AM605" s="14"/>
      <c r="AW605" s="50">
        <v>1980</v>
      </c>
    </row>
    <row r="606" spans="1:49" ht="10.15" customHeight="1" x14ac:dyDescent="0.2">
      <c r="A606" s="24">
        <v>42485</v>
      </c>
      <c r="B606" s="54">
        <f t="shared" si="61"/>
        <v>2016</v>
      </c>
      <c r="D606" s="17">
        <v>40.1</v>
      </c>
      <c r="E606" s="32">
        <v>17.600000000000001</v>
      </c>
      <c r="F606" s="34">
        <v>2516</v>
      </c>
      <c r="G606" s="34">
        <f t="shared" si="62"/>
        <v>124.02</v>
      </c>
      <c r="H606" s="34">
        <v>146.6</v>
      </c>
      <c r="I606" s="6">
        <v>135000</v>
      </c>
      <c r="J606" s="105">
        <v>126</v>
      </c>
      <c r="K606" s="7" t="s">
        <v>120</v>
      </c>
      <c r="L606" s="96">
        <v>58.1</v>
      </c>
      <c r="M606" s="80">
        <v>2195</v>
      </c>
      <c r="N606" s="145">
        <f t="shared" si="63"/>
        <v>63.11</v>
      </c>
      <c r="O606" s="3">
        <v>54.2</v>
      </c>
      <c r="S606" s="26">
        <v>60</v>
      </c>
      <c r="W606" s="120">
        <v>239.27559000000005</v>
      </c>
      <c r="X606" s="120">
        <v>262</v>
      </c>
      <c r="AA606" s="91">
        <v>48.4</v>
      </c>
      <c r="AB606" s="91">
        <v>69.7</v>
      </c>
      <c r="AC606" s="91">
        <f t="shared" si="60"/>
        <v>71.111000000000004</v>
      </c>
      <c r="AF606" s="105">
        <v>54.2</v>
      </c>
      <c r="AG606" s="138">
        <v>1987</v>
      </c>
      <c r="AH606" s="78">
        <v>54.6</v>
      </c>
      <c r="AI606" s="97">
        <v>54.6</v>
      </c>
      <c r="AJ606" s="79">
        <v>66</v>
      </c>
      <c r="AK606" s="79">
        <v>66</v>
      </c>
      <c r="AM606" s="14"/>
      <c r="AW606" s="50">
        <v>1980</v>
      </c>
    </row>
    <row r="607" spans="1:49" ht="10.15" customHeight="1" x14ac:dyDescent="0.2">
      <c r="A607" s="24">
        <v>42486</v>
      </c>
      <c r="B607" s="54">
        <f t="shared" si="61"/>
        <v>2016</v>
      </c>
      <c r="C607" s="56">
        <v>42491</v>
      </c>
      <c r="D607" s="17">
        <v>40.1</v>
      </c>
      <c r="E607" s="32">
        <v>17.600000000000001</v>
      </c>
      <c r="F607" s="34">
        <v>2516</v>
      </c>
      <c r="G607" s="34">
        <f t="shared" si="62"/>
        <v>124.02</v>
      </c>
      <c r="H607" s="34">
        <v>142.5</v>
      </c>
      <c r="I607" s="6">
        <v>135000</v>
      </c>
      <c r="J607" s="105">
        <v>126</v>
      </c>
      <c r="K607" s="7" t="s">
        <v>120</v>
      </c>
      <c r="L607" s="96">
        <v>58.1</v>
      </c>
      <c r="M607" s="80">
        <v>2195</v>
      </c>
      <c r="N607" s="145">
        <f t="shared" si="63"/>
        <v>63.11</v>
      </c>
      <c r="O607" s="3">
        <v>54.6</v>
      </c>
      <c r="S607" s="26">
        <v>60</v>
      </c>
      <c r="W607" s="120">
        <v>239.55377000000004</v>
      </c>
      <c r="X607" s="120">
        <v>262</v>
      </c>
      <c r="AA607" s="91">
        <v>49.8</v>
      </c>
      <c r="AB607" s="91">
        <v>69.7</v>
      </c>
      <c r="AC607" s="91">
        <f t="shared" si="60"/>
        <v>71.111000000000004</v>
      </c>
      <c r="AF607" s="105">
        <v>54.2</v>
      </c>
      <c r="AG607" s="138">
        <v>1987</v>
      </c>
      <c r="AH607" s="78">
        <v>54.5</v>
      </c>
      <c r="AI607" s="97">
        <v>54.5</v>
      </c>
      <c r="AJ607" s="79">
        <v>66</v>
      </c>
      <c r="AK607" s="79">
        <v>66</v>
      </c>
      <c r="AM607" s="14"/>
      <c r="AW607" s="50">
        <v>1980</v>
      </c>
    </row>
    <row r="608" spans="1:49" ht="10.15" customHeight="1" x14ac:dyDescent="0.2">
      <c r="A608" s="24">
        <v>42487</v>
      </c>
      <c r="B608" s="54">
        <f t="shared" si="61"/>
        <v>2016</v>
      </c>
      <c r="D608" s="17">
        <v>40.1</v>
      </c>
      <c r="E608" s="32">
        <v>17.600000000000001</v>
      </c>
      <c r="F608" s="34">
        <v>2516</v>
      </c>
      <c r="G608" s="34">
        <f t="shared" si="62"/>
        <v>124.02</v>
      </c>
      <c r="H608" s="34">
        <v>140.1</v>
      </c>
      <c r="I608" s="6">
        <v>135000</v>
      </c>
      <c r="J608" s="105">
        <v>126</v>
      </c>
      <c r="K608" s="7" t="s">
        <v>120</v>
      </c>
      <c r="L608" s="96">
        <v>58.1</v>
      </c>
      <c r="M608" s="80">
        <v>2195</v>
      </c>
      <c r="N608" s="145">
        <f t="shared" si="63"/>
        <v>63.11</v>
      </c>
      <c r="O608" s="3">
        <v>54.4</v>
      </c>
      <c r="S608" s="26">
        <v>60</v>
      </c>
      <c r="W608" s="120">
        <v>238.51430999999982</v>
      </c>
      <c r="X608" s="120">
        <v>262</v>
      </c>
      <c r="AA608" s="91">
        <v>50.3</v>
      </c>
      <c r="AB608" s="91">
        <v>69.7</v>
      </c>
      <c r="AC608" s="91">
        <f t="shared" si="60"/>
        <v>71.111000000000004</v>
      </c>
      <c r="AF608" s="105">
        <v>54.2</v>
      </c>
      <c r="AG608" s="138">
        <v>1987</v>
      </c>
      <c r="AH608" s="78">
        <v>54.4</v>
      </c>
      <c r="AI608" s="97">
        <v>54.4</v>
      </c>
      <c r="AJ608" s="79">
        <v>66</v>
      </c>
      <c r="AK608" s="79">
        <v>66</v>
      </c>
      <c r="AM608" s="14"/>
      <c r="AW608" s="50">
        <v>1980</v>
      </c>
    </row>
    <row r="609" spans="1:49" ht="10.15" customHeight="1" x14ac:dyDescent="0.2">
      <c r="A609" s="24">
        <v>42488</v>
      </c>
      <c r="B609" s="54">
        <f t="shared" si="61"/>
        <v>2016</v>
      </c>
      <c r="D609" s="17">
        <v>40.1</v>
      </c>
      <c r="E609" s="32">
        <v>17.600000000000001</v>
      </c>
      <c r="F609" s="34">
        <v>2516</v>
      </c>
      <c r="G609" s="34">
        <f t="shared" si="62"/>
        <v>124.02</v>
      </c>
      <c r="H609" s="34">
        <v>141</v>
      </c>
      <c r="I609" s="6">
        <v>135000</v>
      </c>
      <c r="J609" s="105">
        <v>126</v>
      </c>
      <c r="K609" s="7" t="s">
        <v>120</v>
      </c>
      <c r="L609" s="96">
        <v>58.1</v>
      </c>
      <c r="M609" s="80">
        <v>2195</v>
      </c>
      <c r="N609" s="145">
        <f t="shared" si="63"/>
        <v>63.11</v>
      </c>
      <c r="O609" s="3">
        <v>53.9</v>
      </c>
      <c r="S609" s="26">
        <v>60</v>
      </c>
      <c r="W609" s="120">
        <v>234.9203</v>
      </c>
      <c r="X609" s="120">
        <v>262</v>
      </c>
      <c r="AA609" s="91">
        <v>49.1</v>
      </c>
      <c r="AB609" s="91">
        <v>69.7</v>
      </c>
      <c r="AC609" s="91">
        <f t="shared" si="60"/>
        <v>71.111000000000004</v>
      </c>
      <c r="AF609" s="105">
        <v>54.2</v>
      </c>
      <c r="AG609" s="138">
        <v>1987</v>
      </c>
      <c r="AH609" s="78">
        <v>54.4</v>
      </c>
      <c r="AI609" s="97">
        <v>54.4</v>
      </c>
      <c r="AJ609" s="79">
        <v>66</v>
      </c>
      <c r="AK609" s="79">
        <v>66</v>
      </c>
      <c r="AM609" s="14"/>
      <c r="AW609" s="50">
        <v>1980</v>
      </c>
    </row>
    <row r="610" spans="1:49" ht="10.15" customHeight="1" x14ac:dyDescent="0.2">
      <c r="A610" s="24">
        <v>42489</v>
      </c>
      <c r="B610" s="54">
        <f t="shared" si="61"/>
        <v>2016</v>
      </c>
      <c r="D610" s="17">
        <v>40.1</v>
      </c>
      <c r="E610" s="32">
        <v>17.600000000000001</v>
      </c>
      <c r="F610" s="34">
        <v>2516</v>
      </c>
      <c r="G610" s="34">
        <f t="shared" si="62"/>
        <v>124.02</v>
      </c>
      <c r="H610" s="34">
        <v>137.9</v>
      </c>
      <c r="I610" s="6">
        <v>135000</v>
      </c>
      <c r="J610" s="105">
        <v>126</v>
      </c>
      <c r="K610" s="7" t="s">
        <v>120</v>
      </c>
      <c r="L610" s="96">
        <v>58.1</v>
      </c>
      <c r="M610" s="80">
        <v>2195</v>
      </c>
      <c r="N610" s="145">
        <f t="shared" si="63"/>
        <v>63.11</v>
      </c>
      <c r="O610" s="3">
        <v>53.2</v>
      </c>
      <c r="S610" s="26">
        <v>60</v>
      </c>
      <c r="W610" s="120">
        <v>235.68646999999987</v>
      </c>
      <c r="X610" s="120">
        <v>262</v>
      </c>
      <c r="AA610" s="91">
        <v>47.8</v>
      </c>
      <c r="AB610" s="91">
        <v>69.7</v>
      </c>
      <c r="AC610" s="91">
        <f t="shared" si="60"/>
        <v>71.111000000000004</v>
      </c>
      <c r="AF610" s="105">
        <v>54.2</v>
      </c>
      <c r="AG610" s="138">
        <v>1987</v>
      </c>
      <c r="AH610" s="78">
        <v>53.9</v>
      </c>
      <c r="AI610" s="97">
        <v>53.9</v>
      </c>
      <c r="AJ610" s="79">
        <v>66</v>
      </c>
      <c r="AK610" s="79">
        <v>66</v>
      </c>
      <c r="AM610" s="14"/>
      <c r="AW610" s="50">
        <v>1980</v>
      </c>
    </row>
    <row r="611" spans="1:49" ht="10.15" customHeight="1" x14ac:dyDescent="0.2">
      <c r="A611" s="24">
        <v>42490</v>
      </c>
      <c r="B611" s="54">
        <f t="shared" si="61"/>
        <v>2016</v>
      </c>
      <c r="D611" s="17">
        <v>40.1</v>
      </c>
      <c r="E611" s="32">
        <v>17.600000000000001</v>
      </c>
      <c r="F611" s="34">
        <v>2516</v>
      </c>
      <c r="G611" s="34">
        <f t="shared" si="62"/>
        <v>124.02</v>
      </c>
      <c r="H611" s="34">
        <v>143.1</v>
      </c>
      <c r="I611" s="6">
        <v>135000</v>
      </c>
      <c r="J611" s="6">
        <v>135</v>
      </c>
      <c r="L611" s="96">
        <v>58.1</v>
      </c>
      <c r="M611" s="80">
        <v>2195</v>
      </c>
      <c r="N611" s="145">
        <f t="shared" si="63"/>
        <v>63.11</v>
      </c>
      <c r="O611" s="3">
        <v>55</v>
      </c>
      <c r="S611" s="26">
        <v>60</v>
      </c>
      <c r="W611" s="120">
        <v>235.87261000000001</v>
      </c>
      <c r="X611" s="120">
        <v>262</v>
      </c>
      <c r="AA611" s="91">
        <v>47.3</v>
      </c>
      <c r="AB611" s="91">
        <v>69.7</v>
      </c>
      <c r="AC611" s="91">
        <f t="shared" si="60"/>
        <v>71.111000000000004</v>
      </c>
      <c r="AF611" s="105">
        <v>54.2</v>
      </c>
      <c r="AG611" s="138">
        <v>1987</v>
      </c>
      <c r="AH611" s="78">
        <v>54.9</v>
      </c>
      <c r="AI611" s="97">
        <v>54.9</v>
      </c>
      <c r="AJ611" s="79">
        <v>66</v>
      </c>
      <c r="AK611" s="79">
        <v>66</v>
      </c>
      <c r="AM611" s="14"/>
      <c r="AW611" s="50">
        <v>1980</v>
      </c>
    </row>
    <row r="612" spans="1:49" ht="10.15" customHeight="1" x14ac:dyDescent="0.2">
      <c r="A612" s="24">
        <v>42491</v>
      </c>
      <c r="B612" s="54">
        <f t="shared" si="61"/>
        <v>2016</v>
      </c>
      <c r="D612" s="17">
        <v>37.700000000000003</v>
      </c>
      <c r="E612" s="32">
        <v>17.399999999999999</v>
      </c>
      <c r="F612" s="34">
        <v>2420</v>
      </c>
      <c r="G612" s="34">
        <f t="shared" si="62"/>
        <v>124.02</v>
      </c>
      <c r="H612" s="34">
        <v>142.9</v>
      </c>
      <c r="I612" s="6">
        <v>132000</v>
      </c>
      <c r="J612" s="6">
        <v>132</v>
      </c>
      <c r="L612" s="96">
        <v>57.2</v>
      </c>
      <c r="M612" s="80">
        <v>2163</v>
      </c>
      <c r="N612" s="145">
        <f t="shared" si="63"/>
        <v>63.11</v>
      </c>
      <c r="O612" s="3">
        <v>55.8</v>
      </c>
      <c r="S612" s="26">
        <v>59</v>
      </c>
      <c r="W612" s="120">
        <v>241.02635999999998</v>
      </c>
      <c r="X612" s="120">
        <v>262</v>
      </c>
      <c r="AA612" s="91">
        <v>45.4</v>
      </c>
      <c r="AB612" s="91">
        <v>69.7</v>
      </c>
      <c r="AC612" s="91">
        <f t="shared" si="60"/>
        <v>71.111000000000004</v>
      </c>
      <c r="AF612" s="105">
        <v>54.2</v>
      </c>
      <c r="AG612" s="138">
        <v>1987</v>
      </c>
      <c r="AH612" s="78">
        <v>55</v>
      </c>
      <c r="AI612" s="97">
        <v>55</v>
      </c>
      <c r="AJ612" s="79">
        <v>65</v>
      </c>
      <c r="AK612" s="79">
        <v>65</v>
      </c>
      <c r="AM612" s="14"/>
      <c r="AW612" s="50">
        <v>1980</v>
      </c>
    </row>
    <row r="613" spans="1:49" ht="10.15" customHeight="1" x14ac:dyDescent="0.2">
      <c r="A613" s="24">
        <v>42492</v>
      </c>
      <c r="B613" s="54">
        <f t="shared" si="61"/>
        <v>2016</v>
      </c>
      <c r="D613" s="17">
        <v>37.700000000000003</v>
      </c>
      <c r="E613" s="32">
        <v>17.399999999999999</v>
      </c>
      <c r="F613" s="34">
        <v>2420</v>
      </c>
      <c r="G613" s="34">
        <f t="shared" si="62"/>
        <v>124.02</v>
      </c>
      <c r="H613" s="34">
        <v>141</v>
      </c>
      <c r="I613" s="6">
        <v>132000</v>
      </c>
      <c r="J613" s="105">
        <v>120</v>
      </c>
      <c r="K613" s="7" t="s">
        <v>170</v>
      </c>
      <c r="L613" s="96">
        <v>57.2</v>
      </c>
      <c r="M613" s="80">
        <v>2163</v>
      </c>
      <c r="N613" s="145">
        <f t="shared" si="63"/>
        <v>63.11</v>
      </c>
      <c r="O613" s="3">
        <v>51.5</v>
      </c>
      <c r="S613" s="26">
        <v>59</v>
      </c>
      <c r="W613" s="120">
        <v>242.51614999999993</v>
      </c>
      <c r="X613" s="120">
        <v>262</v>
      </c>
      <c r="AA613" s="91">
        <v>45.7</v>
      </c>
      <c r="AB613" s="91">
        <v>69.7</v>
      </c>
      <c r="AC613" s="91">
        <f t="shared" si="60"/>
        <v>71.111000000000004</v>
      </c>
      <c r="AF613" s="105">
        <v>54.2</v>
      </c>
      <c r="AG613" s="138">
        <v>1987</v>
      </c>
      <c r="AH613" s="78">
        <v>51</v>
      </c>
      <c r="AI613" s="97">
        <v>51</v>
      </c>
      <c r="AJ613" s="79">
        <v>65</v>
      </c>
      <c r="AK613" s="79">
        <v>65</v>
      </c>
      <c r="AM613" s="14"/>
      <c r="AW613" s="50">
        <v>1980</v>
      </c>
    </row>
    <row r="614" spans="1:49" ht="10.15" customHeight="1" x14ac:dyDescent="0.2">
      <c r="A614" s="24">
        <v>42493</v>
      </c>
      <c r="B614" s="54">
        <f t="shared" si="61"/>
        <v>2016</v>
      </c>
      <c r="D614" s="17">
        <v>37.700000000000003</v>
      </c>
      <c r="E614" s="32">
        <v>17.399999999999999</v>
      </c>
      <c r="F614" s="34">
        <v>2420</v>
      </c>
      <c r="G614" s="34">
        <f t="shared" si="62"/>
        <v>124.02</v>
      </c>
      <c r="H614" s="34">
        <v>142.10000000000002</v>
      </c>
      <c r="I614" s="6">
        <v>132000</v>
      </c>
      <c r="J614" s="105">
        <v>120</v>
      </c>
      <c r="K614" s="7" t="s">
        <v>170</v>
      </c>
      <c r="L614" s="96">
        <v>57.2</v>
      </c>
      <c r="M614" s="80">
        <v>2163</v>
      </c>
      <c r="N614" s="145">
        <f t="shared" si="63"/>
        <v>63.11</v>
      </c>
      <c r="O614" s="3">
        <v>50.9</v>
      </c>
      <c r="S614" s="26">
        <v>59</v>
      </c>
      <c r="W614" s="120">
        <v>244.54168000000013</v>
      </c>
      <c r="X614" s="120">
        <v>262</v>
      </c>
      <c r="AA614" s="91">
        <v>44.9</v>
      </c>
      <c r="AB614" s="91">
        <v>69.7</v>
      </c>
      <c r="AC614" s="91">
        <f t="shared" si="60"/>
        <v>71.111000000000004</v>
      </c>
      <c r="AF614" s="105">
        <v>54.2</v>
      </c>
      <c r="AG614" s="138">
        <v>1987</v>
      </c>
      <c r="AH614" s="78">
        <v>51.5</v>
      </c>
      <c r="AI614" s="97">
        <v>51.5</v>
      </c>
      <c r="AJ614" s="79">
        <v>65</v>
      </c>
      <c r="AK614" s="79">
        <v>65</v>
      </c>
      <c r="AM614" s="14"/>
      <c r="AW614" s="50">
        <v>1980</v>
      </c>
    </row>
    <row r="615" spans="1:49" ht="10.15" customHeight="1" x14ac:dyDescent="0.2">
      <c r="A615" s="24">
        <v>42494</v>
      </c>
      <c r="B615" s="54">
        <f t="shared" si="61"/>
        <v>2016</v>
      </c>
      <c r="D615" s="17">
        <v>37.700000000000003</v>
      </c>
      <c r="E615" s="32">
        <v>17.399999999999999</v>
      </c>
      <c r="F615" s="34">
        <v>2420</v>
      </c>
      <c r="G615" s="34">
        <f t="shared" si="62"/>
        <v>124.02</v>
      </c>
      <c r="H615" s="34">
        <v>139.6</v>
      </c>
      <c r="I615" s="6">
        <v>132000</v>
      </c>
      <c r="J615" s="105">
        <v>120</v>
      </c>
      <c r="K615" s="7" t="s">
        <v>170</v>
      </c>
      <c r="L615" s="96">
        <v>57.2</v>
      </c>
      <c r="M615" s="80">
        <v>2163</v>
      </c>
      <c r="N615" s="145">
        <f t="shared" si="63"/>
        <v>63.11</v>
      </c>
      <c r="O615" s="3">
        <v>51.4</v>
      </c>
      <c r="S615" s="26">
        <v>59</v>
      </c>
      <c r="W615" s="120">
        <v>228.44957999999988</v>
      </c>
      <c r="X615" s="120">
        <v>262</v>
      </c>
      <c r="AA615" s="91">
        <v>44.9</v>
      </c>
      <c r="AB615" s="91">
        <v>69.7</v>
      </c>
      <c r="AC615" s="91">
        <f t="shared" si="60"/>
        <v>71.111000000000004</v>
      </c>
      <c r="AF615" s="105">
        <v>54.2</v>
      </c>
      <c r="AG615" s="138">
        <v>1987</v>
      </c>
      <c r="AH615" s="78">
        <v>52</v>
      </c>
      <c r="AI615" s="97">
        <v>52</v>
      </c>
      <c r="AJ615" s="79">
        <v>65</v>
      </c>
      <c r="AK615" s="79">
        <v>65</v>
      </c>
      <c r="AM615" s="14"/>
      <c r="AW615" s="50">
        <v>1980</v>
      </c>
    </row>
    <row r="616" spans="1:49" ht="10.15" customHeight="1" x14ac:dyDescent="0.2">
      <c r="A616" s="24">
        <v>42495</v>
      </c>
      <c r="B616" s="54">
        <f t="shared" si="61"/>
        <v>2016</v>
      </c>
      <c r="D616" s="17">
        <v>37.700000000000003</v>
      </c>
      <c r="E616" s="32">
        <v>17.399999999999999</v>
      </c>
      <c r="F616" s="34">
        <v>2420</v>
      </c>
      <c r="G616" s="34">
        <f t="shared" si="62"/>
        <v>124.02</v>
      </c>
      <c r="H616" s="34">
        <v>132.9</v>
      </c>
      <c r="I616" s="6">
        <v>132000</v>
      </c>
      <c r="J616" s="105">
        <v>120</v>
      </c>
      <c r="K616" s="7" t="s">
        <v>170</v>
      </c>
      <c r="L616" s="96">
        <v>57.2</v>
      </c>
      <c r="M616" s="80">
        <v>2163</v>
      </c>
      <c r="N616" s="145">
        <f t="shared" si="63"/>
        <v>63.11</v>
      </c>
      <c r="O616" s="3">
        <v>51.9</v>
      </c>
      <c r="S616" s="26">
        <v>59</v>
      </c>
      <c r="W616" s="120">
        <v>222.76792000000003</v>
      </c>
      <c r="X616" s="120">
        <v>262</v>
      </c>
      <c r="AA616" s="91">
        <v>44.8</v>
      </c>
      <c r="AB616" s="91">
        <v>69.7</v>
      </c>
      <c r="AC616" s="91">
        <f t="shared" si="60"/>
        <v>71.111000000000004</v>
      </c>
      <c r="AF616" s="105">
        <v>54.2</v>
      </c>
      <c r="AG616" s="138">
        <v>1987</v>
      </c>
      <c r="AH616" s="78">
        <v>52.3</v>
      </c>
      <c r="AI616" s="97">
        <v>52.3</v>
      </c>
      <c r="AJ616" s="79">
        <v>65</v>
      </c>
      <c r="AK616" s="79">
        <v>65</v>
      </c>
      <c r="AM616" s="14"/>
      <c r="AW616" s="50">
        <v>1980</v>
      </c>
    </row>
    <row r="617" spans="1:49" ht="10.15" customHeight="1" x14ac:dyDescent="0.2">
      <c r="A617" s="24">
        <v>42496</v>
      </c>
      <c r="B617" s="54">
        <f t="shared" si="61"/>
        <v>2016</v>
      </c>
      <c r="D617" s="17">
        <v>37.700000000000003</v>
      </c>
      <c r="E617" s="32">
        <v>17.399999999999999</v>
      </c>
      <c r="F617" s="34">
        <v>2420</v>
      </c>
      <c r="G617" s="34">
        <f t="shared" si="62"/>
        <v>124.02</v>
      </c>
      <c r="H617" s="34">
        <v>131.69999999999999</v>
      </c>
      <c r="I617" s="6">
        <v>132000</v>
      </c>
      <c r="J617" s="105">
        <v>120</v>
      </c>
      <c r="K617" s="7" t="s">
        <v>170</v>
      </c>
      <c r="L617" s="96">
        <v>57.2</v>
      </c>
      <c r="M617" s="80">
        <v>2163</v>
      </c>
      <c r="N617" s="145">
        <f t="shared" si="63"/>
        <v>63.11</v>
      </c>
      <c r="O617" s="3">
        <v>51.7</v>
      </c>
      <c r="S617" s="26">
        <v>59</v>
      </c>
      <c r="W617" s="120">
        <v>222.26080999999994</v>
      </c>
      <c r="X617" s="120">
        <v>262</v>
      </c>
      <c r="AA617" s="91">
        <v>46.3</v>
      </c>
      <c r="AB617" s="91">
        <v>69.7</v>
      </c>
      <c r="AC617" s="91">
        <f t="shared" si="60"/>
        <v>71.111000000000004</v>
      </c>
      <c r="AF617" s="105">
        <v>54.2</v>
      </c>
      <c r="AG617" s="138">
        <v>1987</v>
      </c>
      <c r="AH617" s="78">
        <v>52.1</v>
      </c>
      <c r="AI617" s="97">
        <v>52.1</v>
      </c>
      <c r="AJ617" s="79">
        <v>65</v>
      </c>
      <c r="AK617" s="79">
        <v>65</v>
      </c>
      <c r="AM617" s="14"/>
      <c r="AW617" s="50">
        <v>1980</v>
      </c>
    </row>
    <row r="618" spans="1:49" ht="10.15" customHeight="1" x14ac:dyDescent="0.2">
      <c r="A618" s="24">
        <v>42497</v>
      </c>
      <c r="B618" s="54">
        <f t="shared" si="61"/>
        <v>2016</v>
      </c>
      <c r="D618" s="17">
        <v>37.700000000000003</v>
      </c>
      <c r="E618" s="32">
        <v>17.399999999999999</v>
      </c>
      <c r="F618" s="34">
        <v>2420</v>
      </c>
      <c r="G618" s="34">
        <f t="shared" si="62"/>
        <v>124.02</v>
      </c>
      <c r="H618" s="34">
        <v>130.6</v>
      </c>
      <c r="I618" s="6">
        <v>132000</v>
      </c>
      <c r="J618" s="105">
        <v>120</v>
      </c>
      <c r="K618" s="7" t="s">
        <v>170</v>
      </c>
      <c r="L618" s="96">
        <v>57.2</v>
      </c>
      <c r="M618" s="80">
        <v>2163</v>
      </c>
      <c r="N618" s="145">
        <f t="shared" si="63"/>
        <v>63.11</v>
      </c>
      <c r="O618" s="3">
        <v>51.1</v>
      </c>
      <c r="S618" s="26">
        <v>59</v>
      </c>
      <c r="W618" s="120">
        <v>221.20305999999994</v>
      </c>
      <c r="X618" s="120">
        <v>262</v>
      </c>
      <c r="AA618" s="91">
        <v>46.9</v>
      </c>
      <c r="AB618" s="91">
        <v>69.7</v>
      </c>
      <c r="AC618" s="91">
        <f t="shared" si="60"/>
        <v>71.111000000000004</v>
      </c>
      <c r="AF618" s="105">
        <v>54.2</v>
      </c>
      <c r="AG618" s="138">
        <v>1987</v>
      </c>
      <c r="AH618" s="78">
        <v>51</v>
      </c>
      <c r="AI618" s="97">
        <v>51</v>
      </c>
      <c r="AJ618" s="79">
        <v>65</v>
      </c>
      <c r="AK618" s="79">
        <v>65</v>
      </c>
      <c r="AM618" s="14"/>
      <c r="AW618" s="50">
        <v>1980</v>
      </c>
    </row>
    <row r="619" spans="1:49" ht="10.15" customHeight="1" x14ac:dyDescent="0.2">
      <c r="A619" s="24">
        <v>42498</v>
      </c>
      <c r="B619" s="54">
        <f t="shared" si="61"/>
        <v>2016</v>
      </c>
      <c r="D619" s="17">
        <v>37.700000000000003</v>
      </c>
      <c r="E619" s="32">
        <v>17.399999999999999</v>
      </c>
      <c r="F619" s="34">
        <v>2420</v>
      </c>
      <c r="G619" s="34">
        <f t="shared" si="62"/>
        <v>124.02</v>
      </c>
      <c r="H619" s="34">
        <v>127.7</v>
      </c>
      <c r="I619" s="6">
        <v>132000</v>
      </c>
      <c r="J619" s="105">
        <v>120</v>
      </c>
      <c r="K619" s="7" t="s">
        <v>170</v>
      </c>
      <c r="L619" s="96">
        <v>57.2</v>
      </c>
      <c r="M619" s="80">
        <v>2163</v>
      </c>
      <c r="N619" s="145">
        <f t="shared" si="63"/>
        <v>63.11</v>
      </c>
      <c r="O619" s="3">
        <v>52.2</v>
      </c>
      <c r="S619" s="26">
        <v>59</v>
      </c>
      <c r="W619" s="120">
        <v>239.29499000000007</v>
      </c>
      <c r="X619" s="120">
        <v>262</v>
      </c>
      <c r="AA619" s="91">
        <v>47.2</v>
      </c>
      <c r="AB619" s="91">
        <v>69.7</v>
      </c>
      <c r="AC619" s="91">
        <f t="shared" si="60"/>
        <v>71.111000000000004</v>
      </c>
      <c r="AF619" s="105">
        <v>54.2</v>
      </c>
      <c r="AG619" s="138">
        <v>1987</v>
      </c>
      <c r="AH619" s="78">
        <v>52.2</v>
      </c>
      <c r="AI619" s="97">
        <v>52.2</v>
      </c>
      <c r="AJ619" s="79">
        <v>65</v>
      </c>
      <c r="AK619" s="79">
        <v>65</v>
      </c>
      <c r="AM619" s="14"/>
      <c r="AW619" s="50">
        <v>1980</v>
      </c>
    </row>
    <row r="620" spans="1:49" ht="10.15" customHeight="1" x14ac:dyDescent="0.2">
      <c r="A620" s="24">
        <v>42499</v>
      </c>
      <c r="B620" s="54">
        <f t="shared" si="61"/>
        <v>2016</v>
      </c>
      <c r="D620" s="17">
        <v>37.700000000000003</v>
      </c>
      <c r="E620" s="32">
        <v>17.399999999999999</v>
      </c>
      <c r="F620" s="34">
        <v>2420</v>
      </c>
      <c r="G620" s="34">
        <f t="shared" si="62"/>
        <v>124.02</v>
      </c>
      <c r="H620" s="34">
        <v>129.9</v>
      </c>
      <c r="I620" s="6">
        <v>132000</v>
      </c>
      <c r="J620" s="105">
        <v>120</v>
      </c>
      <c r="K620" s="7" t="s">
        <v>170</v>
      </c>
      <c r="L620" s="96">
        <v>57.2</v>
      </c>
      <c r="M620" s="80">
        <v>2163</v>
      </c>
      <c r="N620" s="145">
        <f t="shared" si="63"/>
        <v>63.11</v>
      </c>
      <c r="O620" s="3">
        <v>52.3</v>
      </c>
      <c r="S620" s="26">
        <v>59</v>
      </c>
      <c r="W620" s="120">
        <v>240.70706999999996</v>
      </c>
      <c r="X620" s="120">
        <v>262</v>
      </c>
      <c r="AA620" s="91">
        <v>48</v>
      </c>
      <c r="AB620" s="91">
        <v>69.7</v>
      </c>
      <c r="AC620" s="91">
        <f t="shared" si="60"/>
        <v>71.111000000000004</v>
      </c>
      <c r="AF620" s="105">
        <v>54.2</v>
      </c>
      <c r="AG620" s="138">
        <v>1987</v>
      </c>
      <c r="AH620" s="78">
        <v>52.2</v>
      </c>
      <c r="AI620" s="97">
        <v>52.2</v>
      </c>
      <c r="AJ620" s="82">
        <v>50</v>
      </c>
      <c r="AK620" s="82">
        <v>50</v>
      </c>
      <c r="AL620" s="27" t="s">
        <v>45</v>
      </c>
      <c r="AM620" s="14"/>
      <c r="AW620" s="50">
        <v>1980</v>
      </c>
    </row>
    <row r="621" spans="1:49" ht="10.15" customHeight="1" x14ac:dyDescent="0.2">
      <c r="A621" s="24">
        <v>42500</v>
      </c>
      <c r="B621" s="54">
        <f t="shared" si="61"/>
        <v>2016</v>
      </c>
      <c r="D621" s="17">
        <v>37.700000000000003</v>
      </c>
      <c r="E621" s="32">
        <v>17.399999999999999</v>
      </c>
      <c r="F621" s="34">
        <v>2420</v>
      </c>
      <c r="G621" s="34">
        <f t="shared" si="62"/>
        <v>124.02</v>
      </c>
      <c r="H621" s="34">
        <v>138.19999999999999</v>
      </c>
      <c r="I621" s="6">
        <v>132000</v>
      </c>
      <c r="J621" s="105">
        <v>120</v>
      </c>
      <c r="K621" s="7" t="s">
        <v>170</v>
      </c>
      <c r="L621" s="96">
        <v>57.2</v>
      </c>
      <c r="M621" s="80">
        <v>2163</v>
      </c>
      <c r="N621" s="145">
        <f t="shared" si="63"/>
        <v>63.11</v>
      </c>
      <c r="O621" s="3">
        <v>50.3</v>
      </c>
      <c r="S621" s="26">
        <v>59</v>
      </c>
      <c r="W621" s="120">
        <v>237.3712899999999</v>
      </c>
      <c r="X621" s="120">
        <v>262</v>
      </c>
      <c r="AA621" s="91">
        <v>49.3</v>
      </c>
      <c r="AB621" s="91">
        <v>69.7</v>
      </c>
      <c r="AC621" s="91">
        <f t="shared" si="60"/>
        <v>71.111000000000004</v>
      </c>
      <c r="AF621" s="105">
        <v>54.2</v>
      </c>
      <c r="AG621" s="138">
        <v>1987</v>
      </c>
      <c r="AH621" s="78">
        <v>50.4</v>
      </c>
      <c r="AI621" s="97">
        <v>50.4</v>
      </c>
      <c r="AJ621" s="82">
        <v>50</v>
      </c>
      <c r="AK621" s="82">
        <v>50</v>
      </c>
      <c r="AL621" s="27" t="s">
        <v>45</v>
      </c>
      <c r="AM621" s="14"/>
      <c r="AW621" s="50">
        <v>1980</v>
      </c>
    </row>
    <row r="622" spans="1:49" ht="10.15" customHeight="1" x14ac:dyDescent="0.2">
      <c r="A622" s="24">
        <v>42501</v>
      </c>
      <c r="B622" s="54">
        <f t="shared" si="61"/>
        <v>2016</v>
      </c>
      <c r="D622" s="17">
        <v>37.700000000000003</v>
      </c>
      <c r="E622" s="32">
        <v>17.399999999999999</v>
      </c>
      <c r="F622" s="34">
        <v>2420</v>
      </c>
      <c r="G622" s="34">
        <f t="shared" si="62"/>
        <v>124.02</v>
      </c>
      <c r="H622" s="34">
        <v>137.5</v>
      </c>
      <c r="I622" s="6">
        <v>132000</v>
      </c>
      <c r="J622" s="105">
        <v>120</v>
      </c>
      <c r="K622" s="7" t="s">
        <v>170</v>
      </c>
      <c r="L622" s="96">
        <v>57.2</v>
      </c>
      <c r="M622" s="80">
        <v>2163</v>
      </c>
      <c r="N622" s="145">
        <f t="shared" si="63"/>
        <v>63.11</v>
      </c>
      <c r="O622" s="3">
        <v>53</v>
      </c>
      <c r="S622" s="26">
        <v>59</v>
      </c>
      <c r="W622" s="120">
        <v>224.99463000000006</v>
      </c>
      <c r="X622" s="120">
        <v>262</v>
      </c>
      <c r="AA622" s="91">
        <v>48.6</v>
      </c>
      <c r="AB622" s="91">
        <v>69.7</v>
      </c>
      <c r="AC622" s="91">
        <f t="shared" si="60"/>
        <v>71.111000000000004</v>
      </c>
      <c r="AF622" s="105">
        <v>54.2</v>
      </c>
      <c r="AG622" s="138">
        <v>1987</v>
      </c>
      <c r="AH622" s="78">
        <v>52.4</v>
      </c>
      <c r="AI622" s="97">
        <v>52.4</v>
      </c>
      <c r="AJ622" s="82">
        <v>50</v>
      </c>
      <c r="AK622" s="82">
        <v>50</v>
      </c>
      <c r="AL622" s="27" t="s">
        <v>45</v>
      </c>
      <c r="AM622" s="14"/>
      <c r="AW622" s="50">
        <v>1980</v>
      </c>
    </row>
    <row r="623" spans="1:49" ht="10.15" customHeight="1" x14ac:dyDescent="0.2">
      <c r="A623" s="24">
        <v>42502</v>
      </c>
      <c r="B623" s="54">
        <f t="shared" si="61"/>
        <v>2016</v>
      </c>
      <c r="D623" s="17">
        <v>37.700000000000003</v>
      </c>
      <c r="E623" s="32">
        <v>17.399999999999999</v>
      </c>
      <c r="F623" s="34">
        <v>2420</v>
      </c>
      <c r="G623" s="34">
        <f t="shared" si="62"/>
        <v>124.02</v>
      </c>
      <c r="H623" s="34">
        <v>131.19999999999999</v>
      </c>
      <c r="I623" s="6">
        <v>132000</v>
      </c>
      <c r="J623" s="6">
        <v>132</v>
      </c>
      <c r="L623" s="96">
        <v>57.2</v>
      </c>
      <c r="M623" s="80">
        <v>2163</v>
      </c>
      <c r="N623" s="145">
        <f t="shared" si="63"/>
        <v>63.11</v>
      </c>
      <c r="O623" s="3">
        <v>51.9</v>
      </c>
      <c r="S623" s="26">
        <v>59</v>
      </c>
      <c r="W623" s="120">
        <v>225.31124999999986</v>
      </c>
      <c r="X623" s="120">
        <v>262</v>
      </c>
      <c r="AA623" s="91">
        <v>49</v>
      </c>
      <c r="AB623" s="91">
        <v>69.7</v>
      </c>
      <c r="AC623" s="91">
        <f t="shared" si="60"/>
        <v>71.111000000000004</v>
      </c>
      <c r="AF623" s="105">
        <v>54.2</v>
      </c>
      <c r="AG623" s="138">
        <v>1987</v>
      </c>
      <c r="AH623" s="78">
        <v>51.6</v>
      </c>
      <c r="AI623" s="97">
        <v>51.6</v>
      </c>
      <c r="AJ623" s="82">
        <v>50</v>
      </c>
      <c r="AK623" s="82">
        <v>50</v>
      </c>
      <c r="AL623" s="27" t="s">
        <v>45</v>
      </c>
      <c r="AM623" s="14"/>
      <c r="AW623" s="50">
        <v>1980</v>
      </c>
    </row>
    <row r="624" spans="1:49" ht="10.15" customHeight="1" x14ac:dyDescent="0.2">
      <c r="A624" s="24">
        <v>42503</v>
      </c>
      <c r="B624" s="54">
        <f t="shared" si="61"/>
        <v>2016</v>
      </c>
      <c r="D624" s="17">
        <v>37.700000000000003</v>
      </c>
      <c r="E624" s="32">
        <v>17.399999999999999</v>
      </c>
      <c r="F624" s="34">
        <v>2420</v>
      </c>
      <c r="G624" s="34">
        <f t="shared" si="62"/>
        <v>124.02</v>
      </c>
      <c r="H624" s="34">
        <v>127.3</v>
      </c>
      <c r="I624" s="6">
        <v>132000</v>
      </c>
      <c r="J624" s="6">
        <v>132</v>
      </c>
      <c r="L624" s="96">
        <v>57.2</v>
      </c>
      <c r="M624" s="80">
        <v>2163</v>
      </c>
      <c r="N624" s="145">
        <f t="shared" si="63"/>
        <v>63.11</v>
      </c>
      <c r="O624" s="3">
        <v>47.9</v>
      </c>
      <c r="S624" s="26">
        <v>59</v>
      </c>
      <c r="W624" s="120">
        <v>228.46203000000006</v>
      </c>
      <c r="X624" s="120">
        <v>262</v>
      </c>
      <c r="AA624" s="91">
        <v>48.5</v>
      </c>
      <c r="AB624" s="91">
        <v>69.7</v>
      </c>
      <c r="AC624" s="91">
        <f t="shared" si="60"/>
        <v>71.111000000000004</v>
      </c>
      <c r="AF624" s="105">
        <v>54.2</v>
      </c>
      <c r="AG624" s="138">
        <v>1987</v>
      </c>
      <c r="AH624" s="78">
        <v>47.9</v>
      </c>
      <c r="AI624" s="97">
        <v>47.9</v>
      </c>
      <c r="AJ624" s="82">
        <v>50</v>
      </c>
      <c r="AK624" s="82">
        <v>50</v>
      </c>
      <c r="AL624" s="27" t="s">
        <v>45</v>
      </c>
      <c r="AM624" s="14"/>
      <c r="AW624" s="50">
        <v>1980</v>
      </c>
    </row>
    <row r="625" spans="1:49" ht="10.15" customHeight="1" x14ac:dyDescent="0.2">
      <c r="A625" s="24">
        <v>42504</v>
      </c>
      <c r="B625" s="54">
        <f t="shared" si="61"/>
        <v>2016</v>
      </c>
      <c r="D625" s="17">
        <v>37.700000000000003</v>
      </c>
      <c r="E625" s="32">
        <v>17.399999999999999</v>
      </c>
      <c r="F625" s="34">
        <v>2420</v>
      </c>
      <c r="G625" s="34">
        <f t="shared" si="62"/>
        <v>124.02</v>
      </c>
      <c r="H625" s="34">
        <v>126.1</v>
      </c>
      <c r="I625" s="6">
        <v>132000</v>
      </c>
      <c r="J625" s="6">
        <v>132</v>
      </c>
      <c r="L625" s="96">
        <v>57.2</v>
      </c>
      <c r="M625" s="80">
        <v>2163</v>
      </c>
      <c r="N625" s="145">
        <f t="shared" si="63"/>
        <v>63.11</v>
      </c>
      <c r="O625" s="3">
        <v>55.6</v>
      </c>
      <c r="S625" s="26">
        <v>59</v>
      </c>
      <c r="W625" s="120">
        <v>228.52254999999988</v>
      </c>
      <c r="X625" s="120">
        <v>262</v>
      </c>
      <c r="AA625" s="91">
        <v>47.8</v>
      </c>
      <c r="AB625" s="91">
        <v>69.7</v>
      </c>
      <c r="AC625" s="91">
        <f t="shared" si="60"/>
        <v>71.111000000000004</v>
      </c>
      <c r="AF625" s="105">
        <v>54.2</v>
      </c>
      <c r="AG625" s="138">
        <v>1987</v>
      </c>
      <c r="AH625" s="78">
        <v>53.4</v>
      </c>
      <c r="AI625" s="97">
        <v>53.4</v>
      </c>
      <c r="AJ625" s="79">
        <v>65</v>
      </c>
      <c r="AK625" s="79">
        <v>65</v>
      </c>
      <c r="AM625" s="14"/>
      <c r="AW625" s="50">
        <v>1980</v>
      </c>
    </row>
    <row r="626" spans="1:49" ht="10.15" customHeight="1" x14ac:dyDescent="0.2">
      <c r="A626" s="24">
        <v>42505</v>
      </c>
      <c r="B626" s="54">
        <f t="shared" si="61"/>
        <v>2016</v>
      </c>
      <c r="D626" s="17">
        <v>37.700000000000003</v>
      </c>
      <c r="E626" s="32">
        <v>17.399999999999999</v>
      </c>
      <c r="F626" s="34">
        <v>2420</v>
      </c>
      <c r="G626" s="34">
        <f t="shared" si="62"/>
        <v>124.02</v>
      </c>
      <c r="H626" s="34">
        <v>128</v>
      </c>
      <c r="I626" s="6">
        <v>132000</v>
      </c>
      <c r="J626" s="6">
        <v>132</v>
      </c>
      <c r="L626" s="96">
        <v>57.2</v>
      </c>
      <c r="M626" s="80">
        <v>2163</v>
      </c>
      <c r="N626" s="145">
        <f t="shared" si="63"/>
        <v>63.11</v>
      </c>
      <c r="O626" s="3">
        <v>53.3</v>
      </c>
      <c r="S626" s="26">
        <v>59</v>
      </c>
      <c r="W626" s="120">
        <v>233.23089999999993</v>
      </c>
      <c r="X626" s="120">
        <v>262</v>
      </c>
      <c r="AA626" s="91">
        <v>50.4</v>
      </c>
      <c r="AB626" s="91">
        <v>69.7</v>
      </c>
      <c r="AC626" s="91">
        <f t="shared" si="60"/>
        <v>71.111000000000004</v>
      </c>
      <c r="AF626" s="105">
        <v>54.2</v>
      </c>
      <c r="AG626" s="138">
        <v>1987</v>
      </c>
      <c r="AH626" s="78">
        <v>51.8</v>
      </c>
      <c r="AI626" s="97">
        <v>51.8</v>
      </c>
      <c r="AJ626" s="79">
        <v>65</v>
      </c>
      <c r="AK626" s="79">
        <v>65</v>
      </c>
      <c r="AM626" s="14"/>
      <c r="AW626" s="50">
        <v>1980</v>
      </c>
    </row>
    <row r="627" spans="1:49" ht="10.15" customHeight="1" x14ac:dyDescent="0.2">
      <c r="A627" s="24">
        <v>42506</v>
      </c>
      <c r="B627" s="54">
        <f t="shared" si="61"/>
        <v>2016</v>
      </c>
      <c r="D627" s="17">
        <v>37.700000000000003</v>
      </c>
      <c r="E627" s="32">
        <v>17.399999999999999</v>
      </c>
      <c r="F627" s="34">
        <v>2420</v>
      </c>
      <c r="G627" s="34">
        <f t="shared" si="62"/>
        <v>124.02</v>
      </c>
      <c r="H627" s="34">
        <v>134.1</v>
      </c>
      <c r="I627" s="6">
        <v>132000</v>
      </c>
      <c r="J627" s="6">
        <v>132</v>
      </c>
      <c r="L627" s="96">
        <v>57.2</v>
      </c>
      <c r="M627" s="80">
        <v>2163</v>
      </c>
      <c r="N627" s="145">
        <f t="shared" si="63"/>
        <v>63.11</v>
      </c>
      <c r="O627" s="3">
        <v>52.4</v>
      </c>
      <c r="S627" s="98">
        <v>50</v>
      </c>
      <c r="T627" s="4" t="s">
        <v>173</v>
      </c>
      <c r="W627" s="120">
        <v>240.62614999999991</v>
      </c>
      <c r="X627" s="120">
        <v>262</v>
      </c>
      <c r="AA627" s="91">
        <v>47.7</v>
      </c>
      <c r="AB627" s="91">
        <v>69.7</v>
      </c>
      <c r="AC627" s="91">
        <f t="shared" si="60"/>
        <v>71.111000000000004</v>
      </c>
      <c r="AF627" s="105">
        <v>54.2</v>
      </c>
      <c r="AG627" s="138">
        <v>1987</v>
      </c>
      <c r="AH627" s="78">
        <v>51.6</v>
      </c>
      <c r="AI627" s="97">
        <v>51.6</v>
      </c>
      <c r="AJ627" s="79">
        <v>65</v>
      </c>
      <c r="AK627" s="79">
        <v>65</v>
      </c>
      <c r="AM627" s="14"/>
      <c r="AW627" s="50">
        <v>1980</v>
      </c>
    </row>
    <row r="628" spans="1:49" ht="10.15" customHeight="1" x14ac:dyDescent="0.2">
      <c r="A628" s="24">
        <v>42507</v>
      </c>
      <c r="B628" s="54">
        <f t="shared" si="61"/>
        <v>2016</v>
      </c>
      <c r="D628" s="17">
        <v>37.700000000000003</v>
      </c>
      <c r="E628" s="32">
        <v>17.399999999999999</v>
      </c>
      <c r="F628" s="34">
        <v>2420</v>
      </c>
      <c r="G628" s="34">
        <f t="shared" si="62"/>
        <v>124.02</v>
      </c>
      <c r="H628" s="34">
        <v>143.20000000000002</v>
      </c>
      <c r="I628" s="6">
        <v>132000</v>
      </c>
      <c r="J628" s="6">
        <v>132</v>
      </c>
      <c r="L628" s="96">
        <v>57.2</v>
      </c>
      <c r="M628" s="80">
        <v>2163</v>
      </c>
      <c r="N628" s="145">
        <f t="shared" si="63"/>
        <v>63.11</v>
      </c>
      <c r="O628" s="3">
        <v>51.8</v>
      </c>
      <c r="S628" s="98">
        <v>50</v>
      </c>
      <c r="T628" s="4" t="s">
        <v>173</v>
      </c>
      <c r="W628" s="120">
        <v>238.75955999999996</v>
      </c>
      <c r="X628" s="120">
        <v>262</v>
      </c>
      <c r="AA628" s="91">
        <v>46.3</v>
      </c>
      <c r="AB628" s="91">
        <v>69.7</v>
      </c>
      <c r="AC628" s="91">
        <f t="shared" si="60"/>
        <v>71.111000000000004</v>
      </c>
      <c r="AF628" s="105">
        <v>54.2</v>
      </c>
      <c r="AG628" s="138">
        <v>1987</v>
      </c>
      <c r="AH628" s="78">
        <v>52.1</v>
      </c>
      <c r="AI628" s="97">
        <v>52.1</v>
      </c>
      <c r="AJ628" s="79">
        <v>65</v>
      </c>
      <c r="AK628" s="79">
        <v>65</v>
      </c>
      <c r="AM628" s="14"/>
      <c r="AW628" s="50">
        <v>1980</v>
      </c>
    </row>
    <row r="629" spans="1:49" ht="10.15" customHeight="1" x14ac:dyDescent="0.2">
      <c r="A629" s="24">
        <v>42508</v>
      </c>
      <c r="B629" s="54">
        <f t="shared" si="61"/>
        <v>2016</v>
      </c>
      <c r="D629" s="17">
        <v>37.700000000000003</v>
      </c>
      <c r="E629" s="32">
        <v>17.399999999999999</v>
      </c>
      <c r="F629" s="34">
        <v>2420</v>
      </c>
      <c r="G629" s="34">
        <f t="shared" si="62"/>
        <v>124.02</v>
      </c>
      <c r="H629" s="34">
        <v>140</v>
      </c>
      <c r="I629" s="6">
        <v>132000</v>
      </c>
      <c r="J629" s="6">
        <v>132</v>
      </c>
      <c r="L629" s="96">
        <v>57.2</v>
      </c>
      <c r="M629" s="80">
        <v>2163</v>
      </c>
      <c r="N629" s="145">
        <f t="shared" si="63"/>
        <v>63.11</v>
      </c>
      <c r="O629" s="3">
        <v>51.7</v>
      </c>
      <c r="S629" s="98">
        <v>50</v>
      </c>
      <c r="T629" s="4" t="s">
        <v>173</v>
      </c>
      <c r="W629" s="120">
        <v>236.42775999999989</v>
      </c>
      <c r="X629" s="120">
        <v>262</v>
      </c>
      <c r="AA629" s="91">
        <v>46.7</v>
      </c>
      <c r="AB629" s="91">
        <v>69.7</v>
      </c>
      <c r="AC629" s="91">
        <f t="shared" si="60"/>
        <v>71.111000000000004</v>
      </c>
      <c r="AF629" s="105">
        <v>54.2</v>
      </c>
      <c r="AG629" s="138">
        <v>1987</v>
      </c>
      <c r="AH629" s="78">
        <v>52.1</v>
      </c>
      <c r="AI629" s="97">
        <v>52.1</v>
      </c>
      <c r="AJ629" s="79">
        <v>65</v>
      </c>
      <c r="AK629" s="79">
        <v>65</v>
      </c>
      <c r="AM629" s="14"/>
      <c r="AW629" s="50">
        <v>1980</v>
      </c>
    </row>
    <row r="630" spans="1:49" ht="10.15" customHeight="1" x14ac:dyDescent="0.2">
      <c r="A630" s="24">
        <v>42509</v>
      </c>
      <c r="B630" s="54">
        <f t="shared" si="61"/>
        <v>2016</v>
      </c>
      <c r="D630" s="17">
        <v>37.700000000000003</v>
      </c>
      <c r="E630" s="32">
        <v>17.399999999999999</v>
      </c>
      <c r="F630" s="34">
        <v>2420</v>
      </c>
      <c r="G630" s="34">
        <f t="shared" si="62"/>
        <v>124.02</v>
      </c>
      <c r="H630" s="34">
        <v>146.9</v>
      </c>
      <c r="I630" s="6">
        <v>132000</v>
      </c>
      <c r="J630" s="6">
        <v>132</v>
      </c>
      <c r="L630" s="96">
        <v>57.2</v>
      </c>
      <c r="M630" s="80">
        <v>2163</v>
      </c>
      <c r="N630" s="145">
        <f t="shared" si="63"/>
        <v>63.11</v>
      </c>
      <c r="O630" s="3">
        <v>52.7</v>
      </c>
      <c r="S630" s="26">
        <v>59</v>
      </c>
      <c r="W630" s="120">
        <v>231.35223000000005</v>
      </c>
      <c r="X630" s="120">
        <v>262</v>
      </c>
      <c r="AA630" s="91">
        <v>47.6</v>
      </c>
      <c r="AB630" s="91">
        <v>69.7</v>
      </c>
      <c r="AC630" s="91">
        <f t="shared" si="60"/>
        <v>71.111000000000004</v>
      </c>
      <c r="AF630" s="105">
        <v>54.2</v>
      </c>
      <c r="AG630" s="138">
        <v>1987</v>
      </c>
      <c r="AH630" s="78">
        <v>52.6</v>
      </c>
      <c r="AI630" s="97">
        <v>52.6</v>
      </c>
      <c r="AJ630" s="79">
        <v>65</v>
      </c>
      <c r="AK630" s="79">
        <v>65</v>
      </c>
      <c r="AM630" s="14"/>
      <c r="AW630" s="50">
        <v>1980</v>
      </c>
    </row>
    <row r="631" spans="1:49" ht="10.15" customHeight="1" x14ac:dyDescent="0.2">
      <c r="A631" s="24">
        <v>42510</v>
      </c>
      <c r="B631" s="54">
        <f t="shared" si="61"/>
        <v>2016</v>
      </c>
      <c r="D631" s="17">
        <v>37.700000000000003</v>
      </c>
      <c r="E631" s="32">
        <v>17.399999999999999</v>
      </c>
      <c r="F631" s="34">
        <v>2420</v>
      </c>
      <c r="G631" s="34">
        <f t="shared" si="62"/>
        <v>124.02</v>
      </c>
      <c r="H631" s="34">
        <v>140.19999999999999</v>
      </c>
      <c r="I631" s="6">
        <v>132000</v>
      </c>
      <c r="J631" s="6">
        <v>132</v>
      </c>
      <c r="L631" s="96">
        <v>57.2</v>
      </c>
      <c r="M631" s="80">
        <v>2163</v>
      </c>
      <c r="N631" s="145">
        <f t="shared" si="63"/>
        <v>63.11</v>
      </c>
      <c r="O631" s="3">
        <v>50.7</v>
      </c>
      <c r="S631" s="26">
        <v>59</v>
      </c>
      <c r="W631" s="120">
        <v>211.69760000000005</v>
      </c>
      <c r="X631" s="120">
        <v>262</v>
      </c>
      <c r="AA631" s="91">
        <v>47.6</v>
      </c>
      <c r="AB631" s="91">
        <v>69.7</v>
      </c>
      <c r="AC631" s="91">
        <f t="shared" si="60"/>
        <v>71.111000000000004</v>
      </c>
      <c r="AF631" s="105">
        <v>54.2</v>
      </c>
      <c r="AG631" s="138">
        <v>1987</v>
      </c>
      <c r="AH631" s="78">
        <v>52</v>
      </c>
      <c r="AI631" s="97">
        <v>52</v>
      </c>
      <c r="AJ631" s="79">
        <v>65</v>
      </c>
      <c r="AK631" s="79">
        <v>65</v>
      </c>
      <c r="AM631" s="14"/>
      <c r="AW631" s="50">
        <v>1980</v>
      </c>
    </row>
    <row r="632" spans="1:49" ht="10.15" customHeight="1" x14ac:dyDescent="0.2">
      <c r="A632" s="24">
        <v>42511</v>
      </c>
      <c r="B632" s="54">
        <f t="shared" si="61"/>
        <v>2016</v>
      </c>
      <c r="D632" s="17">
        <v>37.700000000000003</v>
      </c>
      <c r="E632" s="32">
        <v>17.399999999999999</v>
      </c>
      <c r="F632" s="34">
        <v>2420</v>
      </c>
      <c r="G632" s="34">
        <f t="shared" si="62"/>
        <v>124.02</v>
      </c>
      <c r="H632" s="34">
        <v>137.6</v>
      </c>
      <c r="I632" s="6">
        <v>132000</v>
      </c>
      <c r="J632" s="6">
        <v>132</v>
      </c>
      <c r="L632" s="96">
        <v>57.2</v>
      </c>
      <c r="M632" s="80">
        <v>2163</v>
      </c>
      <c r="N632" s="145">
        <f t="shared" si="63"/>
        <v>63.11</v>
      </c>
      <c r="O632" s="3">
        <v>52.8</v>
      </c>
      <c r="S632" s="26">
        <v>59</v>
      </c>
      <c r="W632" s="120">
        <v>211.12297999999998</v>
      </c>
      <c r="X632" s="120">
        <v>262</v>
      </c>
      <c r="AA632" s="91">
        <v>46.6</v>
      </c>
      <c r="AB632" s="91">
        <v>69.7</v>
      </c>
      <c r="AC632" s="91">
        <f t="shared" si="60"/>
        <v>71.111000000000004</v>
      </c>
      <c r="AF632" s="105">
        <v>54.2</v>
      </c>
      <c r="AG632" s="138">
        <v>1987</v>
      </c>
      <c r="AH632" s="78">
        <v>52.2</v>
      </c>
      <c r="AI632" s="97">
        <v>52.2</v>
      </c>
      <c r="AJ632" s="79">
        <v>65</v>
      </c>
      <c r="AK632" s="79">
        <v>65</v>
      </c>
      <c r="AM632" s="14"/>
      <c r="AW632" s="50">
        <v>1980</v>
      </c>
    </row>
    <row r="633" spans="1:49" ht="10.15" customHeight="1" x14ac:dyDescent="0.2">
      <c r="A633" s="24">
        <v>42512</v>
      </c>
      <c r="B633" s="54">
        <f t="shared" si="61"/>
        <v>2016</v>
      </c>
      <c r="D633" s="17">
        <v>37.700000000000003</v>
      </c>
      <c r="E633" s="32">
        <v>17.399999999999999</v>
      </c>
      <c r="F633" s="34">
        <v>2420</v>
      </c>
      <c r="G633" s="34">
        <f t="shared" si="62"/>
        <v>124.02</v>
      </c>
      <c r="H633" s="34">
        <v>135.70000000000002</v>
      </c>
      <c r="I633" s="6">
        <v>132000</v>
      </c>
      <c r="J633" s="6">
        <v>132</v>
      </c>
      <c r="L633" s="96">
        <v>57.2</v>
      </c>
      <c r="M633" s="80">
        <v>2163</v>
      </c>
      <c r="N633" s="145">
        <f t="shared" si="63"/>
        <v>63.11</v>
      </c>
      <c r="O633" s="3">
        <v>51.3</v>
      </c>
      <c r="S633" s="26">
        <v>59</v>
      </c>
      <c r="W633" s="120">
        <v>210.72471999999996</v>
      </c>
      <c r="X633" s="120">
        <v>262</v>
      </c>
      <c r="AA633" s="91">
        <v>46.9</v>
      </c>
      <c r="AB633" s="91">
        <v>69.7</v>
      </c>
      <c r="AC633" s="91">
        <f t="shared" si="60"/>
        <v>71.111000000000004</v>
      </c>
      <c r="AF633" s="105">
        <v>54.2</v>
      </c>
      <c r="AG633" s="138">
        <v>1987</v>
      </c>
      <c r="AH633" s="78">
        <v>52.2</v>
      </c>
      <c r="AI633" s="97">
        <v>52.2</v>
      </c>
      <c r="AJ633" s="79">
        <v>65</v>
      </c>
      <c r="AK633" s="79">
        <v>65</v>
      </c>
      <c r="AM633" s="14"/>
      <c r="AW633" s="50">
        <v>1980</v>
      </c>
    </row>
    <row r="634" spans="1:49" ht="10.15" customHeight="1" x14ac:dyDescent="0.2">
      <c r="A634" s="24">
        <v>42513</v>
      </c>
      <c r="B634" s="54">
        <f t="shared" si="61"/>
        <v>2016</v>
      </c>
      <c r="D634" s="17">
        <v>37.700000000000003</v>
      </c>
      <c r="E634" s="32">
        <v>17.399999999999999</v>
      </c>
      <c r="F634" s="34">
        <v>2420</v>
      </c>
      <c r="G634" s="34">
        <f t="shared" si="62"/>
        <v>124.02</v>
      </c>
      <c r="H634" s="34">
        <v>132.1</v>
      </c>
      <c r="I634" s="6">
        <v>132000</v>
      </c>
      <c r="J634" s="6">
        <v>132</v>
      </c>
      <c r="L634" s="96">
        <v>57.2</v>
      </c>
      <c r="M634" s="80">
        <v>2163</v>
      </c>
      <c r="N634" s="145">
        <f t="shared" si="63"/>
        <v>63.11</v>
      </c>
      <c r="O634" s="3">
        <v>51.6</v>
      </c>
      <c r="S634" s="26">
        <v>59</v>
      </c>
      <c r="W634" s="120">
        <v>212.15467000000001</v>
      </c>
      <c r="X634" s="120">
        <v>262</v>
      </c>
      <c r="AA634" s="91">
        <v>45.8</v>
      </c>
      <c r="AB634" s="91">
        <v>69.7</v>
      </c>
      <c r="AC634" s="91">
        <f t="shared" ref="AC634:AC668" si="64">AB634+$AC$1</f>
        <v>71.111000000000004</v>
      </c>
      <c r="AF634" s="105">
        <v>54.2</v>
      </c>
      <c r="AG634" s="138">
        <v>1987</v>
      </c>
      <c r="AH634" s="78">
        <v>52.3</v>
      </c>
      <c r="AI634" s="97">
        <v>52.3</v>
      </c>
      <c r="AJ634" s="79">
        <v>65</v>
      </c>
      <c r="AK634" s="79">
        <v>65</v>
      </c>
      <c r="AM634" s="14"/>
      <c r="AW634" s="50">
        <v>1980</v>
      </c>
    </row>
    <row r="635" spans="1:49" ht="10.15" customHeight="1" x14ac:dyDescent="0.2">
      <c r="A635" s="24">
        <v>42514</v>
      </c>
      <c r="B635" s="54">
        <f t="shared" si="61"/>
        <v>2016</v>
      </c>
      <c r="D635" s="17">
        <v>37.700000000000003</v>
      </c>
      <c r="E635" s="32">
        <v>17.399999999999999</v>
      </c>
      <c r="F635" s="34">
        <v>2420</v>
      </c>
      <c r="G635" s="34">
        <f t="shared" si="62"/>
        <v>124.02</v>
      </c>
      <c r="H635" s="34">
        <v>135.79999999999998</v>
      </c>
      <c r="I635" s="6">
        <v>132000</v>
      </c>
      <c r="J635" s="6">
        <v>132</v>
      </c>
      <c r="L635" s="96">
        <v>57.2</v>
      </c>
      <c r="M635" s="80">
        <v>2163</v>
      </c>
      <c r="N635" s="145">
        <f t="shared" si="63"/>
        <v>63.11</v>
      </c>
      <c r="O635" s="3">
        <v>50.8</v>
      </c>
      <c r="S635" s="26">
        <v>59</v>
      </c>
      <c r="W635" s="120">
        <v>211.85709999999989</v>
      </c>
      <c r="X635" s="120">
        <v>262</v>
      </c>
      <c r="AA635" s="91">
        <v>46.6</v>
      </c>
      <c r="AB635" s="91">
        <v>69.7</v>
      </c>
      <c r="AC635" s="91">
        <f t="shared" si="64"/>
        <v>71.111000000000004</v>
      </c>
      <c r="AF635" s="105">
        <v>54.2</v>
      </c>
      <c r="AG635" s="138">
        <v>1987</v>
      </c>
      <c r="AH635" s="78">
        <v>52</v>
      </c>
      <c r="AI635" s="97">
        <v>52</v>
      </c>
      <c r="AJ635" s="79">
        <v>65</v>
      </c>
      <c r="AK635" s="79">
        <v>65</v>
      </c>
      <c r="AM635" s="14"/>
      <c r="AW635" s="50">
        <v>1980</v>
      </c>
    </row>
    <row r="636" spans="1:49" ht="10.15" customHeight="1" x14ac:dyDescent="0.2">
      <c r="A636" s="24">
        <v>42515</v>
      </c>
      <c r="B636" s="54">
        <f t="shared" si="61"/>
        <v>2016</v>
      </c>
      <c r="D636" s="17">
        <v>37.700000000000003</v>
      </c>
      <c r="E636" s="32">
        <v>17.399999999999999</v>
      </c>
      <c r="F636" s="34">
        <v>2420</v>
      </c>
      <c r="G636" s="34">
        <f t="shared" si="62"/>
        <v>124.02</v>
      </c>
      <c r="H636" s="34">
        <v>138.60000000000002</v>
      </c>
      <c r="I636" s="6">
        <v>132000</v>
      </c>
      <c r="J636" s="6">
        <v>132</v>
      </c>
      <c r="L636" s="96">
        <v>57.2</v>
      </c>
      <c r="M636" s="80">
        <v>2163</v>
      </c>
      <c r="N636" s="145">
        <f t="shared" si="63"/>
        <v>63.11</v>
      </c>
      <c r="O636" s="3">
        <v>50.5</v>
      </c>
      <c r="S636" s="26">
        <v>59</v>
      </c>
      <c r="W636" s="120">
        <v>209.87286999999998</v>
      </c>
      <c r="X636" s="111">
        <v>245</v>
      </c>
      <c r="Y636" s="108" t="s">
        <v>174</v>
      </c>
      <c r="AA636" s="91">
        <v>45.6</v>
      </c>
      <c r="AB636" s="91">
        <v>69.7</v>
      </c>
      <c r="AC636" s="94">
        <v>63</v>
      </c>
      <c r="AE636" s="92" t="s">
        <v>174</v>
      </c>
      <c r="AF636" s="105">
        <v>54.2</v>
      </c>
      <c r="AG636" s="138">
        <v>1987</v>
      </c>
      <c r="AH636" s="78">
        <v>50.9</v>
      </c>
      <c r="AI636" s="97">
        <v>50.9</v>
      </c>
      <c r="AJ636" s="79">
        <v>65</v>
      </c>
      <c r="AK636" s="79">
        <v>65</v>
      </c>
      <c r="AM636" s="14"/>
      <c r="AW636" s="50">
        <v>1980</v>
      </c>
    </row>
    <row r="637" spans="1:49" ht="10.15" customHeight="1" x14ac:dyDescent="0.2">
      <c r="A637" s="24">
        <v>42516</v>
      </c>
      <c r="B637" s="54">
        <f t="shared" si="61"/>
        <v>2016</v>
      </c>
      <c r="C637" s="56">
        <v>42522</v>
      </c>
      <c r="D637" s="17">
        <v>37.700000000000003</v>
      </c>
      <c r="E637" s="32">
        <v>17.399999999999999</v>
      </c>
      <c r="F637" s="34">
        <v>2420</v>
      </c>
      <c r="G637" s="34">
        <f t="shared" si="62"/>
        <v>124.02</v>
      </c>
      <c r="H637" s="34">
        <v>136.5</v>
      </c>
      <c r="I637" s="6">
        <v>132000</v>
      </c>
      <c r="J637" s="6">
        <v>132</v>
      </c>
      <c r="L637" s="96">
        <v>57.2</v>
      </c>
      <c r="M637" s="80">
        <v>2163</v>
      </c>
      <c r="N637" s="145">
        <f t="shared" si="63"/>
        <v>63.11</v>
      </c>
      <c r="O637" s="3">
        <v>48.2</v>
      </c>
      <c r="S637" s="26">
        <v>59</v>
      </c>
      <c r="W637" s="120">
        <v>209.70484999999999</v>
      </c>
      <c r="X637" s="111">
        <v>245</v>
      </c>
      <c r="Y637" s="108" t="s">
        <v>174</v>
      </c>
      <c r="AA637" s="91">
        <v>44.5</v>
      </c>
      <c r="AB637" s="91">
        <v>69.7</v>
      </c>
      <c r="AC637" s="94">
        <v>63</v>
      </c>
      <c r="AE637" s="92" t="s">
        <v>174</v>
      </c>
      <c r="AF637" s="105">
        <v>54.2</v>
      </c>
      <c r="AG637" s="138">
        <v>1987</v>
      </c>
      <c r="AH637" s="78">
        <v>49.1</v>
      </c>
      <c r="AI637" s="97">
        <v>49.1</v>
      </c>
      <c r="AJ637" s="79">
        <v>65</v>
      </c>
      <c r="AK637" s="79">
        <v>65</v>
      </c>
      <c r="AM637" s="14"/>
      <c r="AW637" s="50">
        <v>1980</v>
      </c>
    </row>
    <row r="638" spans="1:49" ht="10.15" customHeight="1" x14ac:dyDescent="0.2">
      <c r="A638" s="24">
        <v>42517</v>
      </c>
      <c r="B638" s="54">
        <f t="shared" si="61"/>
        <v>2016</v>
      </c>
      <c r="D638" s="17">
        <v>37.700000000000003</v>
      </c>
      <c r="E638" s="32">
        <v>17.399999999999999</v>
      </c>
      <c r="F638" s="34">
        <v>2420</v>
      </c>
      <c r="G638" s="34">
        <f t="shared" si="62"/>
        <v>124.02</v>
      </c>
      <c r="H638" s="34">
        <v>139.6</v>
      </c>
      <c r="I638" s="6">
        <v>132000</v>
      </c>
      <c r="J638" s="6">
        <v>132</v>
      </c>
      <c r="L638" s="96">
        <v>57.2</v>
      </c>
      <c r="M638" s="80">
        <v>2163</v>
      </c>
      <c r="N638" s="145">
        <f t="shared" si="63"/>
        <v>63.11</v>
      </c>
      <c r="O638" s="3">
        <v>48.3</v>
      </c>
      <c r="S638" s="26">
        <v>59</v>
      </c>
      <c r="W638" s="120">
        <v>211.57320000000007</v>
      </c>
      <c r="X638" s="111">
        <v>245</v>
      </c>
      <c r="Y638" s="108" t="s">
        <v>174</v>
      </c>
      <c r="AA638" s="91">
        <v>44.5</v>
      </c>
      <c r="AB638" s="91">
        <v>69.7</v>
      </c>
      <c r="AC638" s="94">
        <v>63</v>
      </c>
      <c r="AE638" s="92" t="s">
        <v>174</v>
      </c>
      <c r="AF638" s="105">
        <v>54.2</v>
      </c>
      <c r="AG638" s="138">
        <v>1987</v>
      </c>
      <c r="AH638" s="78">
        <v>49.1</v>
      </c>
      <c r="AI638" s="97">
        <v>49.1</v>
      </c>
      <c r="AJ638" s="79">
        <v>65</v>
      </c>
      <c r="AK638" s="79">
        <v>65</v>
      </c>
      <c r="AM638" s="14"/>
      <c r="AW638" s="50">
        <v>1980</v>
      </c>
    </row>
    <row r="639" spans="1:49" ht="10.15" customHeight="1" x14ac:dyDescent="0.2">
      <c r="A639" s="24">
        <v>42518</v>
      </c>
      <c r="B639" s="54">
        <f t="shared" si="61"/>
        <v>2016</v>
      </c>
      <c r="D639" s="17">
        <v>37.700000000000003</v>
      </c>
      <c r="E639" s="32">
        <v>17.399999999999999</v>
      </c>
      <c r="F639" s="34">
        <v>2420</v>
      </c>
      <c r="G639" s="34">
        <f t="shared" si="62"/>
        <v>124.02</v>
      </c>
      <c r="H639" s="34">
        <v>134.9</v>
      </c>
      <c r="I639" s="6">
        <v>132000</v>
      </c>
      <c r="J639" s="6">
        <v>132</v>
      </c>
      <c r="L639" s="96">
        <v>57.2</v>
      </c>
      <c r="M639" s="80">
        <v>2163</v>
      </c>
      <c r="N639" s="145">
        <f t="shared" si="63"/>
        <v>63.11</v>
      </c>
      <c r="O639" s="3">
        <v>49.6</v>
      </c>
      <c r="S639" s="26">
        <v>59</v>
      </c>
      <c r="W639" s="120">
        <v>215.31679999999986</v>
      </c>
      <c r="X639" s="111">
        <v>245</v>
      </c>
      <c r="Y639" s="108" t="s">
        <v>174</v>
      </c>
      <c r="AA639" s="91">
        <v>45.1</v>
      </c>
      <c r="AB639" s="91">
        <v>69.7</v>
      </c>
      <c r="AC639" s="94">
        <v>63</v>
      </c>
      <c r="AE639" s="92" t="s">
        <v>174</v>
      </c>
      <c r="AF639" s="105">
        <v>54.2</v>
      </c>
      <c r="AG639" s="138">
        <v>1987</v>
      </c>
      <c r="AH639" s="78">
        <v>50.5</v>
      </c>
      <c r="AI639" s="97">
        <v>50.5</v>
      </c>
      <c r="AJ639" s="79">
        <v>65</v>
      </c>
      <c r="AK639" s="79">
        <v>65</v>
      </c>
      <c r="AM639" s="14"/>
      <c r="AW639" s="50">
        <v>1980</v>
      </c>
    </row>
    <row r="640" spans="1:49" ht="10.15" customHeight="1" x14ac:dyDescent="0.2">
      <c r="A640" s="24">
        <v>42519</v>
      </c>
      <c r="B640" s="54">
        <f t="shared" si="61"/>
        <v>2016</v>
      </c>
      <c r="D640" s="17">
        <v>37.700000000000003</v>
      </c>
      <c r="E640" s="32">
        <v>17.399999999999999</v>
      </c>
      <c r="F640" s="34">
        <v>2420</v>
      </c>
      <c r="G640" s="34">
        <f t="shared" si="62"/>
        <v>124.02</v>
      </c>
      <c r="H640" s="34">
        <v>135.69999999999999</v>
      </c>
      <c r="I640" s="6">
        <v>132000</v>
      </c>
      <c r="J640" s="6">
        <v>132</v>
      </c>
      <c r="L640" s="96">
        <v>57.2</v>
      </c>
      <c r="M640" s="80">
        <v>2163</v>
      </c>
      <c r="N640" s="145">
        <f t="shared" si="63"/>
        <v>63.11</v>
      </c>
      <c r="O640" s="3">
        <v>50.3</v>
      </c>
      <c r="S640" s="26">
        <v>59</v>
      </c>
      <c r="W640" s="120">
        <v>219.04632000000007</v>
      </c>
      <c r="X640" s="111">
        <v>245</v>
      </c>
      <c r="Y640" s="108" t="s">
        <v>174</v>
      </c>
      <c r="AA640" s="91">
        <v>43.2</v>
      </c>
      <c r="AB640" s="91">
        <v>69.7</v>
      </c>
      <c r="AC640" s="94">
        <v>63</v>
      </c>
      <c r="AE640" s="92" t="s">
        <v>174</v>
      </c>
      <c r="AF640" s="105">
        <v>54.2</v>
      </c>
      <c r="AG640" s="138">
        <v>1987</v>
      </c>
      <c r="AH640" s="78">
        <v>50.8</v>
      </c>
      <c r="AI640" s="97">
        <v>50.8</v>
      </c>
      <c r="AJ640" s="79">
        <v>65</v>
      </c>
      <c r="AK640" s="79">
        <v>65</v>
      </c>
      <c r="AM640" s="14"/>
      <c r="AW640" s="50">
        <v>1980</v>
      </c>
    </row>
    <row r="641" spans="1:49" ht="10.15" customHeight="1" x14ac:dyDescent="0.2">
      <c r="A641" s="24">
        <v>42520</v>
      </c>
      <c r="B641" s="54">
        <f t="shared" si="61"/>
        <v>2016</v>
      </c>
      <c r="D641" s="17">
        <v>37.700000000000003</v>
      </c>
      <c r="E641" s="32">
        <v>17.399999999999999</v>
      </c>
      <c r="F641" s="34">
        <v>2420</v>
      </c>
      <c r="G641" s="34">
        <f t="shared" si="62"/>
        <v>124.02</v>
      </c>
      <c r="H641" s="34">
        <v>138.89999999999998</v>
      </c>
      <c r="I641" s="6">
        <v>132000</v>
      </c>
      <c r="J641" s="6">
        <v>132</v>
      </c>
      <c r="L641" s="96">
        <v>57.2</v>
      </c>
      <c r="M641" s="80">
        <v>2163</v>
      </c>
      <c r="N641" s="145">
        <f t="shared" si="63"/>
        <v>63.11</v>
      </c>
      <c r="O641" s="3">
        <v>51.4</v>
      </c>
      <c r="S641" s="26">
        <v>59</v>
      </c>
      <c r="W641" s="120">
        <v>218.52845999999988</v>
      </c>
      <c r="X641" s="111">
        <v>252</v>
      </c>
      <c r="Y641" s="136" t="s">
        <v>156</v>
      </c>
      <c r="AA641" s="91">
        <v>44.4</v>
      </c>
      <c r="AB641" s="91">
        <v>69.7</v>
      </c>
      <c r="AC641" s="91">
        <f t="shared" si="64"/>
        <v>71.111000000000004</v>
      </c>
      <c r="AF641" s="105">
        <v>54.2</v>
      </c>
      <c r="AG641" s="138">
        <v>1987</v>
      </c>
      <c r="AH641" s="78">
        <v>52</v>
      </c>
      <c r="AI641" s="97">
        <v>52</v>
      </c>
      <c r="AJ641" s="79">
        <v>65</v>
      </c>
      <c r="AK641" s="79">
        <v>65</v>
      </c>
      <c r="AM641" s="14"/>
      <c r="AW641" s="50">
        <v>1980</v>
      </c>
    </row>
    <row r="642" spans="1:49" ht="10.15" customHeight="1" x14ac:dyDescent="0.2">
      <c r="A642" s="24">
        <v>42521</v>
      </c>
      <c r="B642" s="54">
        <f t="shared" si="61"/>
        <v>2016</v>
      </c>
      <c r="D642" s="17">
        <v>37.700000000000003</v>
      </c>
      <c r="E642" s="32">
        <v>17.399999999999999</v>
      </c>
      <c r="F642" s="34">
        <v>2420</v>
      </c>
      <c r="G642" s="34">
        <f t="shared" si="62"/>
        <v>124.02</v>
      </c>
      <c r="H642" s="34">
        <v>141.30000000000001</v>
      </c>
      <c r="I642" s="6">
        <v>132000</v>
      </c>
      <c r="J642" s="6">
        <v>132</v>
      </c>
      <c r="L642" s="96">
        <v>57.2</v>
      </c>
      <c r="M642" s="80">
        <v>2163</v>
      </c>
      <c r="N642" s="145">
        <f t="shared" si="63"/>
        <v>63.11</v>
      </c>
      <c r="O642" s="3">
        <v>51.7</v>
      </c>
      <c r="S642" s="26">
        <v>59</v>
      </c>
      <c r="W642" s="120">
        <v>218.24810000000002</v>
      </c>
      <c r="X642" s="111">
        <v>252</v>
      </c>
      <c r="Y642" s="136" t="s">
        <v>155</v>
      </c>
      <c r="AA642" s="91">
        <v>45</v>
      </c>
      <c r="AB642" s="91">
        <v>69.7</v>
      </c>
      <c r="AC642" s="91">
        <f t="shared" si="64"/>
        <v>71.111000000000004</v>
      </c>
      <c r="AF642" s="105">
        <v>54.2</v>
      </c>
      <c r="AG642" s="138">
        <v>1987</v>
      </c>
      <c r="AH642" s="78">
        <v>52.2</v>
      </c>
      <c r="AI642" s="97">
        <v>52.2</v>
      </c>
      <c r="AJ642" s="79">
        <v>65</v>
      </c>
      <c r="AK642" s="79">
        <v>65</v>
      </c>
      <c r="AM642" s="14"/>
      <c r="AW642" s="50">
        <v>1980</v>
      </c>
    </row>
    <row r="643" spans="1:49" ht="10.15" customHeight="1" x14ac:dyDescent="0.2">
      <c r="A643" s="24">
        <v>42522</v>
      </c>
      <c r="B643" s="54">
        <f t="shared" si="61"/>
        <v>2016</v>
      </c>
      <c r="D643" s="17">
        <v>37.700000000000003</v>
      </c>
      <c r="E643" s="32">
        <v>17.2</v>
      </c>
      <c r="F643" s="34">
        <v>2410</v>
      </c>
      <c r="G643" s="34">
        <f t="shared" si="62"/>
        <v>124.02</v>
      </c>
      <c r="H643" s="34">
        <v>140.9</v>
      </c>
      <c r="I643" s="6">
        <v>130000</v>
      </c>
      <c r="J643" s="6">
        <v>130</v>
      </c>
      <c r="L643" s="96">
        <v>57.2</v>
      </c>
      <c r="M643" s="80">
        <v>2163</v>
      </c>
      <c r="N643" s="145">
        <f t="shared" si="63"/>
        <v>63.11</v>
      </c>
      <c r="O643" s="3">
        <v>51.7</v>
      </c>
      <c r="S643" s="26">
        <v>58</v>
      </c>
      <c r="W643" s="120">
        <v>215.57997999999984</v>
      </c>
      <c r="X643" s="111">
        <v>252</v>
      </c>
      <c r="Y643" s="136" t="s">
        <v>155</v>
      </c>
      <c r="AA643" s="91">
        <v>44.3</v>
      </c>
      <c r="AB643" s="91">
        <v>69.7</v>
      </c>
      <c r="AC643" s="91">
        <f t="shared" si="64"/>
        <v>71.111000000000004</v>
      </c>
      <c r="AF643" s="105">
        <v>54.2</v>
      </c>
      <c r="AG643" s="138">
        <v>1987</v>
      </c>
      <c r="AH643" s="78">
        <v>52.5</v>
      </c>
      <c r="AI643" s="97">
        <v>52.5</v>
      </c>
      <c r="AJ643" s="79">
        <v>65</v>
      </c>
      <c r="AK643" s="79">
        <v>65</v>
      </c>
      <c r="AM643" s="14"/>
      <c r="AW643" s="50">
        <v>1980</v>
      </c>
    </row>
    <row r="644" spans="1:49" ht="10.15" customHeight="1" x14ac:dyDescent="0.2">
      <c r="A644" s="24">
        <v>42523</v>
      </c>
      <c r="B644" s="54">
        <f t="shared" si="61"/>
        <v>2016</v>
      </c>
      <c r="D644" s="17">
        <v>37.700000000000003</v>
      </c>
      <c r="E644" s="32">
        <v>17.2</v>
      </c>
      <c r="F644" s="34">
        <v>2410</v>
      </c>
      <c r="G644" s="34">
        <f t="shared" si="62"/>
        <v>124.02</v>
      </c>
      <c r="H644" s="34">
        <v>145.10000000000002</v>
      </c>
      <c r="I644" s="6">
        <v>130000</v>
      </c>
      <c r="J644" s="105">
        <v>125</v>
      </c>
      <c r="K644" s="7" t="s">
        <v>171</v>
      </c>
      <c r="L644" s="96">
        <v>57.2</v>
      </c>
      <c r="M644" s="80">
        <v>2163</v>
      </c>
      <c r="N644" s="145">
        <f t="shared" si="63"/>
        <v>63.11</v>
      </c>
      <c r="O644" s="3">
        <v>50.1</v>
      </c>
      <c r="S644" s="26">
        <v>58</v>
      </c>
      <c r="W644" s="120">
        <v>212.39763999999994</v>
      </c>
      <c r="X644" s="111">
        <v>252</v>
      </c>
      <c r="Y644" s="136" t="s">
        <v>155</v>
      </c>
      <c r="AA644" s="91">
        <v>43.3</v>
      </c>
      <c r="AB644" s="91">
        <v>69.7</v>
      </c>
      <c r="AC644" s="91">
        <f t="shared" si="64"/>
        <v>71.111000000000004</v>
      </c>
      <c r="AF644" s="105">
        <v>54.2</v>
      </c>
      <c r="AG644" s="138">
        <v>1987</v>
      </c>
      <c r="AH644" s="78">
        <v>50.5</v>
      </c>
      <c r="AI644" s="97">
        <v>50.5</v>
      </c>
      <c r="AJ644" s="79">
        <v>65</v>
      </c>
      <c r="AK644" s="79">
        <v>65</v>
      </c>
      <c r="AM644" s="14"/>
      <c r="AW644" s="50">
        <v>1980</v>
      </c>
    </row>
    <row r="645" spans="1:49" ht="10.15" customHeight="1" x14ac:dyDescent="0.2">
      <c r="A645" s="24">
        <v>42524</v>
      </c>
      <c r="B645" s="54">
        <f t="shared" si="61"/>
        <v>2016</v>
      </c>
      <c r="D645" s="17">
        <v>37.700000000000003</v>
      </c>
      <c r="E645" s="32">
        <v>17.2</v>
      </c>
      <c r="F645" s="34">
        <v>2410</v>
      </c>
      <c r="G645" s="34">
        <f t="shared" si="62"/>
        <v>124.02</v>
      </c>
      <c r="H645" s="34">
        <v>144.29999999999998</v>
      </c>
      <c r="I645" s="6">
        <v>130000</v>
      </c>
      <c r="J645" s="105">
        <v>125</v>
      </c>
      <c r="K645" s="7" t="s">
        <v>171</v>
      </c>
      <c r="L645" s="96">
        <v>57.2</v>
      </c>
      <c r="M645" s="80">
        <v>2163</v>
      </c>
      <c r="N645" s="145">
        <f t="shared" si="63"/>
        <v>63.11</v>
      </c>
      <c r="O645" s="3">
        <v>49.9</v>
      </c>
      <c r="S645" s="26">
        <v>58</v>
      </c>
      <c r="W645" s="120">
        <v>210.67932000000005</v>
      </c>
      <c r="X645" s="111">
        <v>252</v>
      </c>
      <c r="Y645" s="136" t="s">
        <v>155</v>
      </c>
      <c r="AA645" s="91">
        <v>43.4</v>
      </c>
      <c r="AB645" s="91">
        <v>69.7</v>
      </c>
      <c r="AC645" s="91">
        <f t="shared" si="64"/>
        <v>71.111000000000004</v>
      </c>
      <c r="AF645" s="105">
        <v>54.2</v>
      </c>
      <c r="AG645" s="138">
        <v>1987</v>
      </c>
      <c r="AH645" s="78">
        <v>50.5</v>
      </c>
      <c r="AI645" s="97">
        <v>50.5</v>
      </c>
      <c r="AJ645" s="79">
        <v>65</v>
      </c>
      <c r="AK645" s="79">
        <v>65</v>
      </c>
      <c r="AM645" s="14"/>
      <c r="AW645" s="50">
        <v>1980</v>
      </c>
    </row>
    <row r="646" spans="1:49" ht="10.15" customHeight="1" x14ac:dyDescent="0.2">
      <c r="A646" s="24">
        <v>42525</v>
      </c>
      <c r="B646" s="54">
        <f t="shared" ref="B646:B672" si="65">YEAR(A646)</f>
        <v>2016</v>
      </c>
      <c r="D646" s="17">
        <v>37.700000000000003</v>
      </c>
      <c r="E646" s="32">
        <v>17.2</v>
      </c>
      <c r="F646" s="34">
        <v>2410</v>
      </c>
      <c r="G646" s="34">
        <f t="shared" si="62"/>
        <v>124.02</v>
      </c>
      <c r="H646" s="34">
        <v>142.4</v>
      </c>
      <c r="I646" s="6">
        <v>130000</v>
      </c>
      <c r="J646" s="105">
        <v>125</v>
      </c>
      <c r="K646" s="7" t="s">
        <v>171</v>
      </c>
      <c r="L646" s="96">
        <v>57.2</v>
      </c>
      <c r="M646" s="80">
        <v>2163</v>
      </c>
      <c r="N646" s="145">
        <f t="shared" si="63"/>
        <v>63.11</v>
      </c>
      <c r="O646" s="3">
        <v>49</v>
      </c>
      <c r="S646" s="26">
        <v>58</v>
      </c>
      <c r="W646" s="120">
        <v>210.20526000000004</v>
      </c>
      <c r="X646" s="120">
        <v>262</v>
      </c>
      <c r="AA646" s="91">
        <v>43.8</v>
      </c>
      <c r="AB646" s="91">
        <v>69.7</v>
      </c>
      <c r="AC646" s="91">
        <f t="shared" si="64"/>
        <v>71.111000000000004</v>
      </c>
      <c r="AF646" s="105">
        <v>54.2</v>
      </c>
      <c r="AG646" s="138">
        <v>1987</v>
      </c>
      <c r="AH646" s="78">
        <v>49.9</v>
      </c>
      <c r="AI646" s="97">
        <v>49.9</v>
      </c>
      <c r="AJ646" s="79">
        <v>65</v>
      </c>
      <c r="AK646" s="79">
        <v>65</v>
      </c>
      <c r="AM646" s="14"/>
      <c r="AW646" s="50">
        <v>1980</v>
      </c>
    </row>
    <row r="647" spans="1:49" ht="10.15" customHeight="1" x14ac:dyDescent="0.2">
      <c r="A647" s="24">
        <v>42526</v>
      </c>
      <c r="B647" s="54">
        <f t="shared" si="65"/>
        <v>2016</v>
      </c>
      <c r="D647" s="17">
        <v>37.700000000000003</v>
      </c>
      <c r="E647" s="32">
        <v>17.2</v>
      </c>
      <c r="F647" s="34">
        <v>2410</v>
      </c>
      <c r="G647" s="34">
        <f t="shared" si="62"/>
        <v>124.02</v>
      </c>
      <c r="H647" s="34">
        <v>143</v>
      </c>
      <c r="I647" s="6">
        <v>130000</v>
      </c>
      <c r="J647" s="105">
        <v>125</v>
      </c>
      <c r="K647" s="7" t="s">
        <v>171</v>
      </c>
      <c r="L647" s="96">
        <v>57.2</v>
      </c>
      <c r="M647" s="80">
        <v>2163</v>
      </c>
      <c r="N647" s="145">
        <f t="shared" si="63"/>
        <v>63.11</v>
      </c>
      <c r="O647" s="3">
        <v>47.9</v>
      </c>
      <c r="S647" s="26">
        <v>58</v>
      </c>
      <c r="W647" s="120">
        <v>219.14712000000003</v>
      </c>
      <c r="X647" s="120">
        <v>262</v>
      </c>
      <c r="AA647" s="91">
        <v>43.2</v>
      </c>
      <c r="AB647" s="91">
        <v>69.7</v>
      </c>
      <c r="AC647" s="91">
        <f t="shared" si="64"/>
        <v>71.111000000000004</v>
      </c>
      <c r="AF647" s="105">
        <v>54.2</v>
      </c>
      <c r="AG647" s="138">
        <v>1987</v>
      </c>
      <c r="AH647" s="78">
        <v>49.5</v>
      </c>
      <c r="AI647" s="97">
        <v>49.5</v>
      </c>
      <c r="AJ647" s="79">
        <v>65</v>
      </c>
      <c r="AK647" s="79">
        <v>65</v>
      </c>
      <c r="AM647" s="14"/>
      <c r="AW647" s="50">
        <v>1980</v>
      </c>
    </row>
    <row r="648" spans="1:49" ht="10.15" customHeight="1" x14ac:dyDescent="0.2">
      <c r="A648" s="24">
        <v>42527</v>
      </c>
      <c r="B648" s="54">
        <f t="shared" si="65"/>
        <v>2016</v>
      </c>
      <c r="D648" s="17">
        <v>37.700000000000003</v>
      </c>
      <c r="E648" s="32">
        <v>17.2</v>
      </c>
      <c r="F648" s="34">
        <v>2410</v>
      </c>
      <c r="G648" s="34">
        <f t="shared" ref="G648:G672" si="66">$G$582</f>
        <v>124.02</v>
      </c>
      <c r="H648" s="34">
        <v>146.29999999999998</v>
      </c>
      <c r="I648" s="6">
        <v>130000</v>
      </c>
      <c r="J648" s="105">
        <v>125</v>
      </c>
      <c r="K648" s="7" t="s">
        <v>171</v>
      </c>
      <c r="L648" s="96">
        <v>57.2</v>
      </c>
      <c r="M648" s="80">
        <v>2163</v>
      </c>
      <c r="N648" s="145">
        <f t="shared" ref="N648:N672" si="67">$N$582</f>
        <v>63.11</v>
      </c>
      <c r="O648" s="3">
        <v>49.7</v>
      </c>
      <c r="S648" s="26">
        <v>58</v>
      </c>
      <c r="W648" s="120">
        <v>229.89604</v>
      </c>
      <c r="X648" s="111">
        <v>249</v>
      </c>
      <c r="Y648" s="136" t="s">
        <v>165</v>
      </c>
      <c r="AA648" s="91">
        <v>44.5</v>
      </c>
      <c r="AB648" s="91">
        <v>69.7</v>
      </c>
      <c r="AC648" s="91">
        <f t="shared" si="64"/>
        <v>71.111000000000004</v>
      </c>
      <c r="AF648" s="105">
        <v>54.2</v>
      </c>
      <c r="AG648" s="138">
        <v>1987</v>
      </c>
      <c r="AH648" s="78">
        <v>49.2</v>
      </c>
      <c r="AI648" s="97">
        <v>49.2</v>
      </c>
      <c r="AJ648" s="79">
        <v>65</v>
      </c>
      <c r="AK648" s="79">
        <v>65</v>
      </c>
      <c r="AM648" s="14"/>
      <c r="AW648" s="50">
        <v>1980</v>
      </c>
    </row>
    <row r="649" spans="1:49" ht="10.15" customHeight="1" x14ac:dyDescent="0.2">
      <c r="A649" s="24">
        <v>42528</v>
      </c>
      <c r="B649" s="54">
        <f t="shared" si="65"/>
        <v>2016</v>
      </c>
      <c r="D649" s="17">
        <v>37.700000000000003</v>
      </c>
      <c r="E649" s="32">
        <v>17.2</v>
      </c>
      <c r="F649" s="34">
        <v>2410</v>
      </c>
      <c r="G649" s="34">
        <f t="shared" si="66"/>
        <v>124.02</v>
      </c>
      <c r="H649" s="34">
        <v>150.69999999999999</v>
      </c>
      <c r="I649" s="6">
        <v>130000</v>
      </c>
      <c r="J649" s="105">
        <v>125</v>
      </c>
      <c r="K649" s="7" t="s">
        <v>171</v>
      </c>
      <c r="L649" s="96">
        <v>57.2</v>
      </c>
      <c r="M649" s="80">
        <v>2163</v>
      </c>
      <c r="N649" s="145">
        <f t="shared" si="67"/>
        <v>63.11</v>
      </c>
      <c r="O649" s="3">
        <v>51.5</v>
      </c>
      <c r="S649" s="26">
        <v>58</v>
      </c>
      <c r="W649" s="120">
        <v>228.67801999999992</v>
      </c>
      <c r="X649" s="111">
        <v>249</v>
      </c>
      <c r="Y649" s="136" t="s">
        <v>166</v>
      </c>
      <c r="AA649" s="91">
        <v>44.9</v>
      </c>
      <c r="AB649" s="91">
        <v>69.7</v>
      </c>
      <c r="AC649" s="91">
        <f t="shared" si="64"/>
        <v>71.111000000000004</v>
      </c>
      <c r="AF649" s="105">
        <v>54.2</v>
      </c>
      <c r="AG649" s="138">
        <v>1987</v>
      </c>
      <c r="AH649" s="78">
        <v>52.1</v>
      </c>
      <c r="AI649" s="97">
        <v>52.1</v>
      </c>
      <c r="AJ649" s="79">
        <v>65</v>
      </c>
      <c r="AK649" s="79">
        <v>65</v>
      </c>
      <c r="AM649" s="14"/>
      <c r="AW649" s="50">
        <v>1980</v>
      </c>
    </row>
    <row r="650" spans="1:49" ht="10.15" customHeight="1" x14ac:dyDescent="0.2">
      <c r="A650" s="24">
        <v>42529</v>
      </c>
      <c r="B650" s="54">
        <f t="shared" si="65"/>
        <v>2016</v>
      </c>
      <c r="D650" s="17">
        <v>37.700000000000003</v>
      </c>
      <c r="E650" s="32">
        <v>17.2</v>
      </c>
      <c r="F650" s="34">
        <v>2410</v>
      </c>
      <c r="G650" s="34">
        <f t="shared" si="66"/>
        <v>124.02</v>
      </c>
      <c r="H650" s="34">
        <v>151.39999999999998</v>
      </c>
      <c r="I650" s="6">
        <v>130000</v>
      </c>
      <c r="J650" s="105">
        <v>125</v>
      </c>
      <c r="K650" s="7" t="s">
        <v>171</v>
      </c>
      <c r="L650" s="96">
        <v>57.2</v>
      </c>
      <c r="M650" s="80">
        <v>2163</v>
      </c>
      <c r="N650" s="145">
        <f t="shared" si="67"/>
        <v>63.11</v>
      </c>
      <c r="O650" s="3">
        <v>52.8</v>
      </c>
      <c r="S650" s="26">
        <v>58</v>
      </c>
      <c r="W650" s="120">
        <v>224.88395000000014</v>
      </c>
      <c r="X650" s="111">
        <v>249</v>
      </c>
      <c r="Y650" s="136" t="s">
        <v>166</v>
      </c>
      <c r="AA650" s="91">
        <v>44.7</v>
      </c>
      <c r="AB650" s="91">
        <v>69.7</v>
      </c>
      <c r="AC650" s="91">
        <f t="shared" si="64"/>
        <v>71.111000000000004</v>
      </c>
      <c r="AF650" s="105">
        <v>54.2</v>
      </c>
      <c r="AG650" s="138">
        <v>1987</v>
      </c>
      <c r="AH650" s="78">
        <v>51.7</v>
      </c>
      <c r="AI650" s="97">
        <v>51.7</v>
      </c>
      <c r="AJ650" s="79">
        <v>65</v>
      </c>
      <c r="AK650" s="79">
        <v>65</v>
      </c>
      <c r="AM650" s="14"/>
      <c r="AW650" s="50">
        <v>1980</v>
      </c>
    </row>
    <row r="651" spans="1:49" ht="10.15" customHeight="1" x14ac:dyDescent="0.2">
      <c r="A651" s="24">
        <v>42530</v>
      </c>
      <c r="B651" s="54">
        <f t="shared" si="65"/>
        <v>2016</v>
      </c>
      <c r="D651" s="17">
        <v>37.700000000000003</v>
      </c>
      <c r="E651" s="32">
        <v>17.2</v>
      </c>
      <c r="F651" s="34">
        <v>2410</v>
      </c>
      <c r="G651" s="34">
        <f t="shared" si="66"/>
        <v>124.02</v>
      </c>
      <c r="H651" s="34">
        <v>144.9</v>
      </c>
      <c r="I651" s="6">
        <v>130000</v>
      </c>
      <c r="J651" s="105">
        <v>125</v>
      </c>
      <c r="K651" s="7" t="s">
        <v>171</v>
      </c>
      <c r="L651" s="96">
        <v>57.2</v>
      </c>
      <c r="M651" s="80">
        <v>2163</v>
      </c>
      <c r="N651" s="145">
        <f t="shared" si="67"/>
        <v>63.11</v>
      </c>
      <c r="O651" s="3">
        <v>52.2</v>
      </c>
      <c r="S651" s="26">
        <v>58</v>
      </c>
      <c r="W651" s="120">
        <v>225.92805000000007</v>
      </c>
      <c r="X651" s="111">
        <v>249</v>
      </c>
      <c r="Y651" s="136" t="s">
        <v>166</v>
      </c>
      <c r="AA651" s="91">
        <v>44.5</v>
      </c>
      <c r="AB651" s="91">
        <v>69.7</v>
      </c>
      <c r="AC651" s="91">
        <f t="shared" si="64"/>
        <v>71.111000000000004</v>
      </c>
      <c r="AF651" s="105">
        <v>54.2</v>
      </c>
      <c r="AG651" s="138">
        <v>1987</v>
      </c>
      <c r="AH651" s="78">
        <v>50.9</v>
      </c>
      <c r="AI651" s="97">
        <v>50.9</v>
      </c>
      <c r="AJ651" s="79">
        <v>65</v>
      </c>
      <c r="AK651" s="79">
        <v>65</v>
      </c>
      <c r="AM651" s="14"/>
      <c r="AW651" s="50">
        <v>1980</v>
      </c>
    </row>
    <row r="652" spans="1:49" ht="10.15" customHeight="1" x14ac:dyDescent="0.2">
      <c r="A652" s="24">
        <v>42531</v>
      </c>
      <c r="B652" s="54">
        <f t="shared" si="65"/>
        <v>2016</v>
      </c>
      <c r="D652" s="17">
        <v>37.700000000000003</v>
      </c>
      <c r="E652" s="32">
        <v>17.2</v>
      </c>
      <c r="F652" s="34">
        <v>2410</v>
      </c>
      <c r="G652" s="34">
        <f t="shared" si="66"/>
        <v>124.02</v>
      </c>
      <c r="H652" s="34">
        <v>149.20000000000002</v>
      </c>
      <c r="I652" s="6">
        <v>130000</v>
      </c>
      <c r="J652" s="105">
        <v>125</v>
      </c>
      <c r="K652" s="7" t="s">
        <v>171</v>
      </c>
      <c r="L652" s="96">
        <v>57.2</v>
      </c>
      <c r="M652" s="80">
        <v>2163</v>
      </c>
      <c r="N652" s="145">
        <f t="shared" si="67"/>
        <v>63.11</v>
      </c>
      <c r="O652" s="3">
        <v>54.8</v>
      </c>
      <c r="S652" s="26">
        <v>58</v>
      </c>
      <c r="W652" s="120">
        <v>223.01770999999985</v>
      </c>
      <c r="X652" s="111">
        <v>249</v>
      </c>
      <c r="Y652" s="136" t="s">
        <v>166</v>
      </c>
      <c r="AA652" s="91">
        <v>44.9</v>
      </c>
      <c r="AB652" s="91">
        <v>69.7</v>
      </c>
      <c r="AC652" s="91">
        <f t="shared" si="64"/>
        <v>71.111000000000004</v>
      </c>
      <c r="AF652" s="105">
        <v>54.2</v>
      </c>
      <c r="AG652" s="138">
        <v>1987</v>
      </c>
      <c r="AH652" s="78">
        <v>53.9</v>
      </c>
      <c r="AI652" s="97">
        <v>53.9</v>
      </c>
      <c r="AJ652" s="79">
        <v>65</v>
      </c>
      <c r="AK652" s="79">
        <v>65</v>
      </c>
      <c r="AM652" s="14"/>
      <c r="AW652" s="50">
        <v>1980</v>
      </c>
    </row>
    <row r="653" spans="1:49" ht="10.15" customHeight="1" x14ac:dyDescent="0.2">
      <c r="A653" s="24">
        <v>42532</v>
      </c>
      <c r="B653" s="54">
        <f t="shared" si="65"/>
        <v>2016</v>
      </c>
      <c r="D653" s="17">
        <v>37.700000000000003</v>
      </c>
      <c r="E653" s="32">
        <v>17.2</v>
      </c>
      <c r="F653" s="34">
        <v>2410</v>
      </c>
      <c r="G653" s="34">
        <f t="shared" si="66"/>
        <v>124.02</v>
      </c>
      <c r="H653" s="34">
        <v>141.4</v>
      </c>
      <c r="I653" s="6">
        <v>130000</v>
      </c>
      <c r="J653" s="105">
        <v>125</v>
      </c>
      <c r="K653" s="7" t="s">
        <v>171</v>
      </c>
      <c r="L653" s="96">
        <v>57.2</v>
      </c>
      <c r="M653" s="80">
        <v>2163</v>
      </c>
      <c r="N653" s="145">
        <f t="shared" si="67"/>
        <v>63.11</v>
      </c>
      <c r="O653" s="3">
        <v>57.4</v>
      </c>
      <c r="S653" s="26">
        <v>58</v>
      </c>
      <c r="W653" s="120">
        <v>226.45000000000005</v>
      </c>
      <c r="X653" s="120">
        <v>262</v>
      </c>
      <c r="AA653" s="91">
        <v>44.6</v>
      </c>
      <c r="AB653" s="91">
        <v>69.7</v>
      </c>
      <c r="AC653" s="91">
        <f t="shared" si="64"/>
        <v>71.111000000000004</v>
      </c>
      <c r="AF653" s="105">
        <v>54.2</v>
      </c>
      <c r="AG653" s="138">
        <v>1987</v>
      </c>
      <c r="AH653" s="78">
        <v>55.7</v>
      </c>
      <c r="AI653" s="97">
        <v>55.7</v>
      </c>
      <c r="AJ653" s="79">
        <v>65</v>
      </c>
      <c r="AK653" s="79">
        <v>65</v>
      </c>
      <c r="AM653" s="14"/>
      <c r="AW653" s="50">
        <v>1980</v>
      </c>
    </row>
    <row r="654" spans="1:49" ht="10.15" customHeight="1" x14ac:dyDescent="0.2">
      <c r="A654" s="24">
        <v>42533</v>
      </c>
      <c r="B654" s="54">
        <f t="shared" si="65"/>
        <v>2016</v>
      </c>
      <c r="D654" s="17">
        <v>37.700000000000003</v>
      </c>
      <c r="E654" s="32">
        <v>17.2</v>
      </c>
      <c r="F654" s="34">
        <v>2410</v>
      </c>
      <c r="G654" s="34">
        <f t="shared" si="66"/>
        <v>124.02</v>
      </c>
      <c r="H654" s="34">
        <v>142.9</v>
      </c>
      <c r="I654" s="6">
        <v>130000</v>
      </c>
      <c r="J654" s="105">
        <v>125</v>
      </c>
      <c r="K654" s="7" t="s">
        <v>171</v>
      </c>
      <c r="L654" s="96">
        <v>57.2</v>
      </c>
      <c r="M654" s="80">
        <v>2163</v>
      </c>
      <c r="N654" s="145">
        <f t="shared" si="67"/>
        <v>63.11</v>
      </c>
      <c r="O654" s="3">
        <v>54.8</v>
      </c>
      <c r="S654" s="26">
        <v>58</v>
      </c>
      <c r="W654" s="120">
        <v>228.63474000000002</v>
      </c>
      <c r="X654" s="120">
        <v>262</v>
      </c>
      <c r="AA654" s="91">
        <v>45.3</v>
      </c>
      <c r="AB654" s="91">
        <v>69.7</v>
      </c>
      <c r="AC654" s="91">
        <f t="shared" si="64"/>
        <v>71.111000000000004</v>
      </c>
      <c r="AF654" s="105">
        <v>54.2</v>
      </c>
      <c r="AG654" s="138">
        <v>1987</v>
      </c>
      <c r="AH654" s="78">
        <v>54.4</v>
      </c>
      <c r="AI654" s="97">
        <v>54.4</v>
      </c>
      <c r="AJ654" s="79">
        <v>65</v>
      </c>
      <c r="AK654" s="79">
        <v>65</v>
      </c>
      <c r="AM654" s="14"/>
      <c r="AW654" s="50">
        <v>1980</v>
      </c>
    </row>
    <row r="655" spans="1:49" ht="10.15" customHeight="1" x14ac:dyDescent="0.2">
      <c r="A655" s="24">
        <v>42534</v>
      </c>
      <c r="B655" s="54">
        <f t="shared" si="65"/>
        <v>2016</v>
      </c>
      <c r="D655" s="17">
        <v>37.700000000000003</v>
      </c>
      <c r="E655" s="32">
        <v>17.2</v>
      </c>
      <c r="F655" s="34">
        <v>2410</v>
      </c>
      <c r="G655" s="34">
        <f t="shared" si="66"/>
        <v>124.02</v>
      </c>
      <c r="H655" s="34">
        <v>146.19999999999999</v>
      </c>
      <c r="I655" s="6">
        <v>130000</v>
      </c>
      <c r="J655" s="6">
        <v>130</v>
      </c>
      <c r="L655" s="96">
        <v>57.2</v>
      </c>
      <c r="M655" s="80">
        <v>2163</v>
      </c>
      <c r="N655" s="145">
        <f t="shared" si="67"/>
        <v>63.11</v>
      </c>
      <c r="O655" s="3">
        <v>53.3</v>
      </c>
      <c r="S655" s="26">
        <v>58</v>
      </c>
      <c r="W655" s="120">
        <v>228.89980999999992</v>
      </c>
      <c r="X655" s="120">
        <v>262</v>
      </c>
      <c r="AA655" s="91">
        <v>45.6</v>
      </c>
      <c r="AB655" s="91">
        <v>69.7</v>
      </c>
      <c r="AC655" s="91">
        <f t="shared" si="64"/>
        <v>71.111000000000004</v>
      </c>
      <c r="AF655" s="105">
        <v>54.2</v>
      </c>
      <c r="AG655" s="138">
        <v>1987</v>
      </c>
      <c r="AH655" s="78">
        <v>54.2</v>
      </c>
      <c r="AI655" s="97">
        <v>54.2</v>
      </c>
      <c r="AJ655" s="79">
        <v>65</v>
      </c>
      <c r="AK655" s="79">
        <v>65</v>
      </c>
      <c r="AM655" s="14"/>
      <c r="AW655" s="50">
        <v>1980</v>
      </c>
    </row>
    <row r="656" spans="1:49" ht="10.15" customHeight="1" x14ac:dyDescent="0.2">
      <c r="A656" s="24">
        <v>42535</v>
      </c>
      <c r="B656" s="54">
        <f t="shared" si="65"/>
        <v>2016</v>
      </c>
      <c r="D656" s="17">
        <v>37.700000000000003</v>
      </c>
      <c r="E656" s="32">
        <v>17.2</v>
      </c>
      <c r="F656" s="34">
        <v>2410</v>
      </c>
      <c r="G656" s="34">
        <f t="shared" si="66"/>
        <v>124.02</v>
      </c>
      <c r="H656" s="34">
        <v>142.69999999999999</v>
      </c>
      <c r="I656" s="6">
        <v>130000</v>
      </c>
      <c r="J656" s="6">
        <v>130</v>
      </c>
      <c r="L656" s="96">
        <v>57.2</v>
      </c>
      <c r="M656" s="80">
        <v>2163</v>
      </c>
      <c r="N656" s="145">
        <f t="shared" si="67"/>
        <v>63.11</v>
      </c>
      <c r="O656" s="3">
        <v>54.3</v>
      </c>
      <c r="S656" s="26">
        <v>58</v>
      </c>
      <c r="W656" s="120">
        <v>227.15884999999994</v>
      </c>
      <c r="X656" s="120">
        <v>262</v>
      </c>
      <c r="AA656" s="91">
        <v>45.2</v>
      </c>
      <c r="AB656" s="91">
        <v>69.7</v>
      </c>
      <c r="AC656" s="91">
        <f t="shared" si="64"/>
        <v>71.111000000000004</v>
      </c>
      <c r="AF656" s="105">
        <v>54.2</v>
      </c>
      <c r="AG656" s="138">
        <v>1987</v>
      </c>
      <c r="AH656" s="78">
        <v>55.3</v>
      </c>
      <c r="AI656" s="97">
        <v>55.3</v>
      </c>
      <c r="AJ656" s="79">
        <v>65</v>
      </c>
      <c r="AK656" s="79">
        <v>65</v>
      </c>
      <c r="AM656" s="14"/>
      <c r="AW656" s="50">
        <v>1980</v>
      </c>
    </row>
    <row r="657" spans="1:49" ht="10.15" customHeight="1" x14ac:dyDescent="0.2">
      <c r="A657" s="24">
        <v>42536</v>
      </c>
      <c r="B657" s="54">
        <f t="shared" si="65"/>
        <v>2016</v>
      </c>
      <c r="D657" s="17">
        <v>37.700000000000003</v>
      </c>
      <c r="E657" s="32">
        <v>17.2</v>
      </c>
      <c r="F657" s="34">
        <v>2410</v>
      </c>
      <c r="G657" s="34">
        <f t="shared" si="66"/>
        <v>124.02</v>
      </c>
      <c r="H657" s="34">
        <v>142</v>
      </c>
      <c r="I657" s="6">
        <v>130000</v>
      </c>
      <c r="J657" s="6">
        <v>130</v>
      </c>
      <c r="L657" s="96">
        <v>57.2</v>
      </c>
      <c r="M657" s="80">
        <v>2163</v>
      </c>
      <c r="N657" s="145">
        <f t="shared" si="67"/>
        <v>63.11</v>
      </c>
      <c r="O657" s="3">
        <v>53.5</v>
      </c>
      <c r="S657" s="26">
        <v>58</v>
      </c>
      <c r="W657" s="120">
        <v>223.40149000000002</v>
      </c>
      <c r="X657" s="120">
        <v>262</v>
      </c>
      <c r="AA657" s="91">
        <v>45.3</v>
      </c>
      <c r="AB657" s="91">
        <v>69.7</v>
      </c>
      <c r="AC657" s="91">
        <f t="shared" si="64"/>
        <v>71.111000000000004</v>
      </c>
      <c r="AF657" s="105">
        <v>54.2</v>
      </c>
      <c r="AG657" s="138">
        <v>1987</v>
      </c>
      <c r="AH657" s="78">
        <v>54.7</v>
      </c>
      <c r="AI657" s="97">
        <v>54.7</v>
      </c>
      <c r="AJ657" s="79">
        <v>65</v>
      </c>
      <c r="AK657" s="79">
        <v>65</v>
      </c>
      <c r="AM657" s="14"/>
      <c r="AW657" s="50">
        <v>1980</v>
      </c>
    </row>
    <row r="658" spans="1:49" ht="10.15" customHeight="1" x14ac:dyDescent="0.2">
      <c r="A658" s="24">
        <v>42537</v>
      </c>
      <c r="B658" s="54">
        <f t="shared" si="65"/>
        <v>2016</v>
      </c>
      <c r="D658" s="17">
        <v>37.700000000000003</v>
      </c>
      <c r="E658" s="32">
        <v>17.2</v>
      </c>
      <c r="F658" s="34">
        <v>2410</v>
      </c>
      <c r="G658" s="34">
        <f t="shared" si="66"/>
        <v>124.02</v>
      </c>
      <c r="H658" s="34">
        <v>139.1</v>
      </c>
      <c r="I658" s="6">
        <v>130000</v>
      </c>
      <c r="J658" s="6">
        <v>130</v>
      </c>
      <c r="L658" s="96">
        <v>57.2</v>
      </c>
      <c r="M658" s="80">
        <v>2163</v>
      </c>
      <c r="N658" s="145">
        <f t="shared" si="67"/>
        <v>63.11</v>
      </c>
      <c r="O658" s="3">
        <v>52.2</v>
      </c>
      <c r="S658" s="26">
        <v>58</v>
      </c>
      <c r="W658" s="120">
        <v>208.00570999999991</v>
      </c>
      <c r="X658" s="120">
        <v>262</v>
      </c>
      <c r="AA658" s="91">
        <v>45.1</v>
      </c>
      <c r="AB658" s="91">
        <v>69.7</v>
      </c>
      <c r="AC658" s="91">
        <f t="shared" si="64"/>
        <v>71.111000000000004</v>
      </c>
      <c r="AF658" s="105">
        <v>54.2</v>
      </c>
      <c r="AG658" s="138">
        <v>1987</v>
      </c>
      <c r="AH658" s="78">
        <v>53.8</v>
      </c>
      <c r="AI658" s="97">
        <v>53.8</v>
      </c>
      <c r="AJ658" s="79">
        <v>65</v>
      </c>
      <c r="AK658" s="79">
        <v>65</v>
      </c>
      <c r="AM658" s="14"/>
      <c r="AW658" s="50">
        <v>1980</v>
      </c>
    </row>
    <row r="659" spans="1:49" ht="10.15" customHeight="1" x14ac:dyDescent="0.2">
      <c r="A659" s="24">
        <v>42538</v>
      </c>
      <c r="B659" s="54">
        <f t="shared" si="65"/>
        <v>2016</v>
      </c>
      <c r="D659" s="17">
        <v>37.700000000000003</v>
      </c>
      <c r="E659" s="32">
        <v>17.2</v>
      </c>
      <c r="F659" s="34">
        <v>2410</v>
      </c>
      <c r="G659" s="34">
        <f t="shared" si="66"/>
        <v>124.02</v>
      </c>
      <c r="H659" s="34">
        <v>138.6</v>
      </c>
      <c r="I659" s="6">
        <v>130000</v>
      </c>
      <c r="J659" s="105">
        <v>120</v>
      </c>
      <c r="K659" s="7" t="s">
        <v>102</v>
      </c>
      <c r="L659" s="96">
        <v>57.2</v>
      </c>
      <c r="M659" s="80">
        <v>2163</v>
      </c>
      <c r="N659" s="145">
        <f t="shared" si="67"/>
        <v>63.11</v>
      </c>
      <c r="O659" s="3">
        <v>49.3</v>
      </c>
      <c r="S659" s="26">
        <v>58</v>
      </c>
      <c r="W659" s="120">
        <v>212.55256999999995</v>
      </c>
      <c r="X659" s="120">
        <v>262</v>
      </c>
      <c r="AA659" s="91">
        <v>45.3</v>
      </c>
      <c r="AB659" s="91">
        <v>69.7</v>
      </c>
      <c r="AC659" s="91">
        <f t="shared" si="64"/>
        <v>71.111000000000004</v>
      </c>
      <c r="AF659" s="105">
        <v>54.2</v>
      </c>
      <c r="AG659" s="138">
        <v>1987</v>
      </c>
      <c r="AH659" s="78">
        <v>50.8</v>
      </c>
      <c r="AI659" s="97">
        <v>50.8</v>
      </c>
      <c r="AJ659" s="79">
        <v>65</v>
      </c>
      <c r="AK659" s="79">
        <v>65</v>
      </c>
      <c r="AM659" s="14"/>
      <c r="AW659" s="50">
        <v>1980</v>
      </c>
    </row>
    <row r="660" spans="1:49" ht="10.15" customHeight="1" x14ac:dyDescent="0.2">
      <c r="A660" s="24">
        <v>42539</v>
      </c>
      <c r="B660" s="54">
        <f t="shared" si="65"/>
        <v>2016</v>
      </c>
      <c r="D660" s="17">
        <v>37.700000000000003</v>
      </c>
      <c r="E660" s="32">
        <v>17.2</v>
      </c>
      <c r="F660" s="34">
        <v>2410</v>
      </c>
      <c r="G660" s="34">
        <f t="shared" si="66"/>
        <v>124.02</v>
      </c>
      <c r="H660" s="34">
        <v>132.5</v>
      </c>
      <c r="I660" s="6">
        <v>130000</v>
      </c>
      <c r="J660" s="105">
        <v>120</v>
      </c>
      <c r="K660" s="7" t="s">
        <v>102</v>
      </c>
      <c r="L660" s="96">
        <v>57.2</v>
      </c>
      <c r="M660" s="80">
        <v>2163</v>
      </c>
      <c r="N660" s="145">
        <f t="shared" si="67"/>
        <v>63.11</v>
      </c>
      <c r="O660" s="3">
        <v>49.9</v>
      </c>
      <c r="S660" s="26">
        <v>58</v>
      </c>
      <c r="W660" s="120">
        <v>221.66453999999999</v>
      </c>
      <c r="X660" s="120">
        <v>262</v>
      </c>
      <c r="AA660" s="91">
        <v>43.5</v>
      </c>
      <c r="AB660" s="91">
        <v>69.7</v>
      </c>
      <c r="AC660" s="91">
        <f t="shared" si="64"/>
        <v>71.111000000000004</v>
      </c>
      <c r="AF660" s="105">
        <v>54.2</v>
      </c>
      <c r="AG660" s="138">
        <v>1987</v>
      </c>
      <c r="AH660" s="78">
        <v>50.1</v>
      </c>
      <c r="AI660" s="97">
        <v>50.1</v>
      </c>
      <c r="AJ660" s="79">
        <v>65</v>
      </c>
      <c r="AK660" s="79">
        <v>65</v>
      </c>
      <c r="AM660" s="14"/>
      <c r="AW660" s="50">
        <v>1980</v>
      </c>
    </row>
    <row r="661" spans="1:49" ht="10.15" customHeight="1" x14ac:dyDescent="0.2">
      <c r="A661" s="24">
        <v>42540</v>
      </c>
      <c r="B661" s="54">
        <f t="shared" si="65"/>
        <v>2016</v>
      </c>
      <c r="D661" s="17">
        <v>37.700000000000003</v>
      </c>
      <c r="E661" s="32">
        <v>17.2</v>
      </c>
      <c r="F661" s="34">
        <v>2410</v>
      </c>
      <c r="G661" s="34">
        <f t="shared" si="66"/>
        <v>124.02</v>
      </c>
      <c r="H661" s="34">
        <v>131.30000000000001</v>
      </c>
      <c r="I661" s="6">
        <v>130000</v>
      </c>
      <c r="J661" s="105">
        <v>120</v>
      </c>
      <c r="K661" s="7" t="s">
        <v>102</v>
      </c>
      <c r="L661" s="96">
        <v>57.2</v>
      </c>
      <c r="M661" s="80">
        <v>2163</v>
      </c>
      <c r="N661" s="145">
        <f t="shared" si="67"/>
        <v>63.11</v>
      </c>
      <c r="O661" s="3">
        <v>51.9</v>
      </c>
      <c r="S661" s="26">
        <v>58</v>
      </c>
      <c r="W661" s="120">
        <v>226.48924</v>
      </c>
      <c r="X661" s="120">
        <v>262</v>
      </c>
      <c r="AA661" s="91">
        <v>44.1</v>
      </c>
      <c r="AB661" s="91">
        <v>69.7</v>
      </c>
      <c r="AC661" s="91">
        <f t="shared" si="64"/>
        <v>71.111000000000004</v>
      </c>
      <c r="AF661" s="105">
        <v>54.2</v>
      </c>
      <c r="AG661" s="138">
        <v>1987</v>
      </c>
      <c r="AH661" s="78">
        <v>51.5</v>
      </c>
      <c r="AI661" s="97">
        <v>51.5</v>
      </c>
      <c r="AJ661" s="79">
        <v>65</v>
      </c>
      <c r="AK661" s="79">
        <v>65</v>
      </c>
      <c r="AM661" s="14"/>
      <c r="AW661" s="50">
        <v>1980</v>
      </c>
    </row>
    <row r="662" spans="1:49" ht="10.15" customHeight="1" x14ac:dyDescent="0.2">
      <c r="A662" s="24">
        <v>42541</v>
      </c>
      <c r="B662" s="54">
        <f t="shared" si="65"/>
        <v>2016</v>
      </c>
      <c r="D662" s="17">
        <v>37.700000000000003</v>
      </c>
      <c r="E662" s="32">
        <v>17.2</v>
      </c>
      <c r="F662" s="34">
        <v>2410</v>
      </c>
      <c r="G662" s="34">
        <f t="shared" si="66"/>
        <v>124.02</v>
      </c>
      <c r="H662" s="34">
        <v>142.80000000000001</v>
      </c>
      <c r="I662" s="6">
        <v>130000</v>
      </c>
      <c r="J662" s="105">
        <v>120</v>
      </c>
      <c r="K662" s="7" t="s">
        <v>102</v>
      </c>
      <c r="L662" s="96">
        <v>57.2</v>
      </c>
      <c r="M662" s="80">
        <v>2163</v>
      </c>
      <c r="N662" s="145">
        <f t="shared" si="67"/>
        <v>63.11</v>
      </c>
      <c r="O662" s="3">
        <v>56.7</v>
      </c>
      <c r="S662" s="26">
        <v>58</v>
      </c>
      <c r="W662" s="120">
        <v>227.47982999999999</v>
      </c>
      <c r="X662" s="120">
        <v>262</v>
      </c>
      <c r="AA662" s="91">
        <v>43.9</v>
      </c>
      <c r="AB662" s="91">
        <v>69.7</v>
      </c>
      <c r="AC662" s="91">
        <f t="shared" si="64"/>
        <v>71.111000000000004</v>
      </c>
      <c r="AF662" s="105">
        <v>54.2</v>
      </c>
      <c r="AG662" s="138">
        <v>1987</v>
      </c>
      <c r="AH662" s="78">
        <v>56.4</v>
      </c>
      <c r="AI662" s="97">
        <v>56.4</v>
      </c>
      <c r="AJ662" s="79">
        <v>65</v>
      </c>
      <c r="AK662" s="79">
        <v>65</v>
      </c>
      <c r="AM662" s="14"/>
      <c r="AW662" s="50">
        <v>1980</v>
      </c>
    </row>
    <row r="663" spans="1:49" ht="10.15" customHeight="1" x14ac:dyDescent="0.2">
      <c r="A663" s="24">
        <v>42542</v>
      </c>
      <c r="B663" s="54">
        <f t="shared" si="65"/>
        <v>2016</v>
      </c>
      <c r="D663" s="17">
        <v>37.700000000000003</v>
      </c>
      <c r="E663" s="32">
        <v>17.2</v>
      </c>
      <c r="F663" s="34">
        <v>2410</v>
      </c>
      <c r="G663" s="34">
        <f t="shared" si="66"/>
        <v>124.02</v>
      </c>
      <c r="H663" s="34">
        <v>145.69999999999999</v>
      </c>
      <c r="I663" s="6">
        <v>130000</v>
      </c>
      <c r="J663" s="105">
        <v>120</v>
      </c>
      <c r="K663" s="7" t="s">
        <v>102</v>
      </c>
      <c r="L663" s="96">
        <v>57.2</v>
      </c>
      <c r="M663" s="80">
        <v>2163</v>
      </c>
      <c r="N663" s="145">
        <f t="shared" si="67"/>
        <v>63.11</v>
      </c>
      <c r="O663" s="3">
        <v>57.4</v>
      </c>
      <c r="S663" s="26">
        <v>58</v>
      </c>
      <c r="W663" s="120">
        <v>227.36937000000009</v>
      </c>
      <c r="X663" s="120">
        <v>262</v>
      </c>
      <c r="AA663" s="91">
        <v>43.6</v>
      </c>
      <c r="AB663" s="91">
        <v>69.7</v>
      </c>
      <c r="AC663" s="91">
        <f t="shared" si="64"/>
        <v>71.111000000000004</v>
      </c>
      <c r="AF663" s="105">
        <v>54.2</v>
      </c>
      <c r="AG663" s="138">
        <v>1987</v>
      </c>
      <c r="AH663" s="78">
        <v>57.7</v>
      </c>
      <c r="AI663" s="97">
        <v>57.7</v>
      </c>
      <c r="AJ663" s="79">
        <v>65</v>
      </c>
      <c r="AK663" s="79">
        <v>65</v>
      </c>
      <c r="AM663" s="14"/>
      <c r="AW663" s="50">
        <v>1980</v>
      </c>
    </row>
    <row r="664" spans="1:49" ht="10.15" customHeight="1" x14ac:dyDescent="0.2">
      <c r="A664" s="24">
        <v>42543</v>
      </c>
      <c r="B664" s="54">
        <f t="shared" si="65"/>
        <v>2016</v>
      </c>
      <c r="D664" s="17">
        <v>37.700000000000003</v>
      </c>
      <c r="E664" s="32">
        <v>17.2</v>
      </c>
      <c r="F664" s="34">
        <v>2410</v>
      </c>
      <c r="G664" s="34">
        <f t="shared" si="66"/>
        <v>124.02</v>
      </c>
      <c r="H664" s="34">
        <v>142.1</v>
      </c>
      <c r="I664" s="6">
        <v>130000</v>
      </c>
      <c r="J664" s="105">
        <v>120</v>
      </c>
      <c r="K664" s="7" t="s">
        <v>102</v>
      </c>
      <c r="L664" s="96">
        <v>57.2</v>
      </c>
      <c r="M664" s="80">
        <v>2163</v>
      </c>
      <c r="N664" s="145">
        <f t="shared" si="67"/>
        <v>63.11</v>
      </c>
      <c r="O664" s="3">
        <v>59.3</v>
      </c>
      <c r="S664" s="26">
        <v>58</v>
      </c>
      <c r="W664" s="120">
        <v>216.16439999999992</v>
      </c>
      <c r="X664" s="120">
        <v>262</v>
      </c>
      <c r="AA664" s="91">
        <v>44.1</v>
      </c>
      <c r="AB664" s="91">
        <v>69.7</v>
      </c>
      <c r="AC664" s="91">
        <f t="shared" si="64"/>
        <v>71.111000000000004</v>
      </c>
      <c r="AF664" s="105">
        <v>54.2</v>
      </c>
      <c r="AG664" s="138">
        <v>1987</v>
      </c>
      <c r="AH664" s="78">
        <v>58.6</v>
      </c>
      <c r="AI664" s="97">
        <v>58.6</v>
      </c>
      <c r="AJ664" s="79">
        <v>65</v>
      </c>
      <c r="AK664" s="79">
        <v>65</v>
      </c>
      <c r="AM664" s="14"/>
      <c r="AW664" s="50">
        <v>1980</v>
      </c>
    </row>
    <row r="665" spans="1:49" ht="10.15" customHeight="1" x14ac:dyDescent="0.2">
      <c r="A665" s="24">
        <v>42544</v>
      </c>
      <c r="B665" s="54">
        <f t="shared" si="65"/>
        <v>2016</v>
      </c>
      <c r="D665" s="17">
        <v>37.700000000000003</v>
      </c>
      <c r="E665" s="32">
        <v>17.2</v>
      </c>
      <c r="F665" s="34">
        <v>2410</v>
      </c>
      <c r="G665" s="34">
        <f t="shared" si="66"/>
        <v>124.02</v>
      </c>
      <c r="H665" s="34">
        <v>134.1</v>
      </c>
      <c r="I665" s="6">
        <v>130000</v>
      </c>
      <c r="J665" s="105">
        <v>120</v>
      </c>
      <c r="K665" s="7" t="s">
        <v>102</v>
      </c>
      <c r="L665" s="96">
        <v>57.2</v>
      </c>
      <c r="M665" s="80">
        <v>2163</v>
      </c>
      <c r="N665" s="145">
        <f t="shared" si="67"/>
        <v>63.11</v>
      </c>
      <c r="O665" s="3">
        <v>54.9</v>
      </c>
      <c r="S665" s="26">
        <v>58</v>
      </c>
      <c r="W665" s="120">
        <v>211.41664999999998</v>
      </c>
      <c r="X665" s="120">
        <v>262</v>
      </c>
      <c r="AA665" s="91">
        <v>44.7</v>
      </c>
      <c r="AB665" s="91">
        <v>69.7</v>
      </c>
      <c r="AC665" s="91">
        <f t="shared" si="64"/>
        <v>71.111000000000004</v>
      </c>
      <c r="AF665" s="105">
        <v>54.2</v>
      </c>
      <c r="AG665" s="138">
        <v>1987</v>
      </c>
      <c r="AH665" s="78">
        <v>56</v>
      </c>
      <c r="AI665" s="97">
        <v>56</v>
      </c>
      <c r="AJ665" s="79">
        <v>65</v>
      </c>
      <c r="AK665" s="79">
        <v>65</v>
      </c>
      <c r="AM665" s="14"/>
      <c r="AW665" s="50">
        <v>1980</v>
      </c>
    </row>
    <row r="666" spans="1:49" ht="10.15" customHeight="1" x14ac:dyDescent="0.2">
      <c r="A666" s="24">
        <v>42545</v>
      </c>
      <c r="B666" s="54">
        <f t="shared" si="65"/>
        <v>2016</v>
      </c>
      <c r="D666" s="17">
        <v>37.700000000000003</v>
      </c>
      <c r="E666" s="32">
        <v>17.2</v>
      </c>
      <c r="F666" s="34">
        <v>2410</v>
      </c>
      <c r="G666" s="34">
        <f t="shared" si="66"/>
        <v>124.02</v>
      </c>
      <c r="H666" s="34">
        <v>129.6</v>
      </c>
      <c r="I666" s="6">
        <v>130000</v>
      </c>
      <c r="J666" s="6">
        <v>130</v>
      </c>
      <c r="L666" s="96">
        <v>57.2</v>
      </c>
      <c r="M666" s="80">
        <v>2163</v>
      </c>
      <c r="N666" s="145">
        <f t="shared" si="67"/>
        <v>63.11</v>
      </c>
      <c r="O666" s="3">
        <v>55.8</v>
      </c>
      <c r="S666" s="26">
        <v>58</v>
      </c>
      <c r="W666" s="120">
        <v>212.89795000000007</v>
      </c>
      <c r="X666" s="120">
        <v>262</v>
      </c>
      <c r="AA666" s="91">
        <v>44</v>
      </c>
      <c r="AB666" s="91">
        <v>69.7</v>
      </c>
      <c r="AC666" s="91">
        <f t="shared" si="64"/>
        <v>71.111000000000004</v>
      </c>
      <c r="AF666" s="105">
        <v>54.2</v>
      </c>
      <c r="AG666" s="138">
        <v>1987</v>
      </c>
      <c r="AH666" s="78">
        <v>56.6</v>
      </c>
      <c r="AI666" s="97">
        <v>56.6</v>
      </c>
      <c r="AJ666" s="79">
        <v>65</v>
      </c>
      <c r="AK666" s="79">
        <v>65</v>
      </c>
      <c r="AM666" s="14"/>
      <c r="AW666" s="50">
        <v>1980</v>
      </c>
    </row>
    <row r="667" spans="1:49" ht="10.15" customHeight="1" x14ac:dyDescent="0.2">
      <c r="A667" s="24">
        <v>42546</v>
      </c>
      <c r="B667" s="54">
        <f t="shared" si="65"/>
        <v>2016</v>
      </c>
      <c r="C667" s="56">
        <v>42552</v>
      </c>
      <c r="D667" s="17">
        <v>37.700000000000003</v>
      </c>
      <c r="E667" s="32">
        <v>17.2</v>
      </c>
      <c r="F667" s="34">
        <v>2410</v>
      </c>
      <c r="G667" s="34">
        <f t="shared" si="66"/>
        <v>124.02</v>
      </c>
      <c r="H667" s="34">
        <v>127.4</v>
      </c>
      <c r="I667" s="6">
        <v>130000</v>
      </c>
      <c r="J667" s="6">
        <v>130</v>
      </c>
      <c r="L667" s="96">
        <v>57.2</v>
      </c>
      <c r="M667" s="80">
        <v>2163</v>
      </c>
      <c r="N667" s="145">
        <f t="shared" si="67"/>
        <v>63.11</v>
      </c>
      <c r="O667" s="3">
        <v>55.3</v>
      </c>
      <c r="S667" s="26">
        <v>58</v>
      </c>
      <c r="W667" s="120">
        <v>214.95127000000005</v>
      </c>
      <c r="X667" s="120">
        <v>262</v>
      </c>
      <c r="AA667" s="91">
        <v>44.2</v>
      </c>
      <c r="AB667" s="91">
        <v>69.7</v>
      </c>
      <c r="AC667" s="91">
        <f t="shared" si="64"/>
        <v>71.111000000000004</v>
      </c>
      <c r="AF667" s="105">
        <v>54.2</v>
      </c>
      <c r="AG667" s="138">
        <v>1987</v>
      </c>
      <c r="AH667" s="78">
        <v>55.9</v>
      </c>
      <c r="AI667" s="97">
        <v>55.9</v>
      </c>
      <c r="AJ667" s="79">
        <v>65</v>
      </c>
      <c r="AK667" s="79">
        <v>65</v>
      </c>
      <c r="AM667" s="14"/>
      <c r="AW667" s="50">
        <v>1980</v>
      </c>
    </row>
    <row r="668" spans="1:49" ht="10.15" customHeight="1" x14ac:dyDescent="0.2">
      <c r="A668" s="24">
        <v>42547</v>
      </c>
      <c r="B668" s="54">
        <f t="shared" si="65"/>
        <v>2016</v>
      </c>
      <c r="D668" s="17">
        <v>37.700000000000003</v>
      </c>
      <c r="E668" s="32">
        <v>17.2</v>
      </c>
      <c r="F668" s="34">
        <v>2410</v>
      </c>
      <c r="G668" s="34">
        <f t="shared" si="66"/>
        <v>124.02</v>
      </c>
      <c r="H668" s="34">
        <v>127.89999999999999</v>
      </c>
      <c r="I668" s="6">
        <v>130000</v>
      </c>
      <c r="J668" s="6">
        <v>130</v>
      </c>
      <c r="L668" s="96">
        <v>57.2</v>
      </c>
      <c r="M668" s="80">
        <v>2163</v>
      </c>
      <c r="N668" s="145">
        <f t="shared" si="67"/>
        <v>63.11</v>
      </c>
      <c r="O668" s="3">
        <v>55</v>
      </c>
      <c r="S668" s="26">
        <v>58</v>
      </c>
      <c r="W668" s="120">
        <v>213.18636000000001</v>
      </c>
      <c r="X668" s="120">
        <v>262</v>
      </c>
      <c r="AA668" s="91">
        <v>44.7</v>
      </c>
      <c r="AB668" s="91">
        <v>69.7</v>
      </c>
      <c r="AC668" s="91">
        <f t="shared" si="64"/>
        <v>71.111000000000004</v>
      </c>
      <c r="AF668" s="105">
        <v>54.2</v>
      </c>
      <c r="AG668" s="138">
        <v>1987</v>
      </c>
      <c r="AH668" s="78">
        <v>55.3</v>
      </c>
      <c r="AI668" s="97">
        <v>55.3</v>
      </c>
      <c r="AJ668" s="79">
        <v>65</v>
      </c>
      <c r="AK668" s="79">
        <v>65</v>
      </c>
      <c r="AM668" s="14"/>
      <c r="AW668" s="50">
        <v>1980</v>
      </c>
    </row>
    <row r="669" spans="1:49" ht="10.15" customHeight="1" x14ac:dyDescent="0.2">
      <c r="A669" s="24">
        <v>42548</v>
      </c>
      <c r="B669" s="54">
        <f t="shared" si="65"/>
        <v>2016</v>
      </c>
      <c r="D669" s="17">
        <v>37.700000000000003</v>
      </c>
      <c r="E669" s="32">
        <v>17.2</v>
      </c>
      <c r="F669" s="34">
        <v>2410</v>
      </c>
      <c r="G669" s="34">
        <f t="shared" si="66"/>
        <v>124.02</v>
      </c>
      <c r="H669" s="34">
        <v>129.20000000000002</v>
      </c>
      <c r="I669" s="6">
        <v>130000</v>
      </c>
      <c r="J669" s="6">
        <v>130</v>
      </c>
      <c r="L669" s="96">
        <v>57.2</v>
      </c>
      <c r="M669" s="80">
        <v>2163</v>
      </c>
      <c r="N669" s="145">
        <f t="shared" si="67"/>
        <v>63.11</v>
      </c>
      <c r="O669" s="3">
        <v>54.7</v>
      </c>
      <c r="S669" s="26">
        <v>58</v>
      </c>
      <c r="W669" s="120">
        <v>208.52243999999996</v>
      </c>
      <c r="X669" s="111">
        <v>257</v>
      </c>
      <c r="Y669" s="136" t="s">
        <v>167</v>
      </c>
      <c r="AA669" s="91">
        <v>46.3</v>
      </c>
      <c r="AB669" s="91">
        <v>69.7</v>
      </c>
      <c r="AC669" s="94">
        <v>68</v>
      </c>
      <c r="AE669" s="92" t="s">
        <v>126</v>
      </c>
      <c r="AF669" s="105">
        <v>54.2</v>
      </c>
      <c r="AG669" s="138">
        <v>1987</v>
      </c>
      <c r="AH669" s="78">
        <v>56</v>
      </c>
      <c r="AI669" s="97">
        <v>56</v>
      </c>
      <c r="AJ669" s="79">
        <v>65</v>
      </c>
      <c r="AK669" s="79">
        <v>65</v>
      </c>
      <c r="AM669" s="14"/>
      <c r="AW669" s="50">
        <v>1980</v>
      </c>
    </row>
    <row r="670" spans="1:49" ht="10.15" customHeight="1" x14ac:dyDescent="0.2">
      <c r="A670" s="24">
        <v>42549</v>
      </c>
      <c r="B670" s="54">
        <f t="shared" si="65"/>
        <v>2016</v>
      </c>
      <c r="D670" s="17">
        <v>37.700000000000003</v>
      </c>
      <c r="E670" s="32">
        <v>17.2</v>
      </c>
      <c r="F670" s="34">
        <v>2410</v>
      </c>
      <c r="G670" s="34">
        <f t="shared" si="66"/>
        <v>124.02</v>
      </c>
      <c r="H670" s="34">
        <v>128.80000000000001</v>
      </c>
      <c r="I670" s="6">
        <v>130000</v>
      </c>
      <c r="J670" s="6">
        <v>130</v>
      </c>
      <c r="L670" s="96">
        <v>57.2</v>
      </c>
      <c r="M670" s="80">
        <v>2163</v>
      </c>
      <c r="N670" s="145">
        <f t="shared" si="67"/>
        <v>63.11</v>
      </c>
      <c r="O670" s="3">
        <v>55.3</v>
      </c>
      <c r="S670" s="26">
        <v>58</v>
      </c>
      <c r="W670" s="120">
        <v>208.61493000000002</v>
      </c>
      <c r="X670" s="111">
        <v>257</v>
      </c>
      <c r="Y670" s="136" t="s">
        <v>168</v>
      </c>
      <c r="AA670" s="91">
        <v>47.4</v>
      </c>
      <c r="AB670" s="91">
        <v>69.7</v>
      </c>
      <c r="AC670" s="94">
        <v>68</v>
      </c>
      <c r="AE670" s="92" t="s">
        <v>126</v>
      </c>
      <c r="AF670" s="105">
        <v>54.2</v>
      </c>
      <c r="AG670" s="138">
        <v>1987</v>
      </c>
      <c r="AH670" s="78">
        <v>56.2</v>
      </c>
      <c r="AI670" s="97">
        <v>56.2</v>
      </c>
      <c r="AJ670" s="79">
        <v>65</v>
      </c>
      <c r="AK670" s="79">
        <v>65</v>
      </c>
      <c r="AM670" s="14"/>
      <c r="AW670" s="50">
        <v>1980</v>
      </c>
    </row>
    <row r="671" spans="1:49" ht="10.15" customHeight="1" x14ac:dyDescent="0.2">
      <c r="A671" s="24">
        <v>42550</v>
      </c>
      <c r="B671" s="54">
        <f t="shared" si="65"/>
        <v>2016</v>
      </c>
      <c r="D671" s="17">
        <v>37.700000000000003</v>
      </c>
      <c r="E671" s="32">
        <v>17.2</v>
      </c>
      <c r="F671" s="34">
        <v>2410</v>
      </c>
      <c r="G671" s="34">
        <f t="shared" si="66"/>
        <v>124.02</v>
      </c>
      <c r="H671" s="34">
        <v>126.5</v>
      </c>
      <c r="I671" s="6">
        <v>130000</v>
      </c>
      <c r="J671" s="6">
        <v>130</v>
      </c>
      <c r="L671" s="96">
        <v>57.2</v>
      </c>
      <c r="M671" s="80">
        <v>2163</v>
      </c>
      <c r="N671" s="145">
        <f t="shared" si="67"/>
        <v>63.11</v>
      </c>
      <c r="O671" s="3">
        <v>54</v>
      </c>
      <c r="S671" s="26">
        <v>58</v>
      </c>
      <c r="W671" s="120">
        <v>217.49880000000002</v>
      </c>
      <c r="X671" s="111">
        <v>257</v>
      </c>
      <c r="Y671" s="136" t="s">
        <v>168</v>
      </c>
      <c r="AA671" s="91">
        <v>47.1</v>
      </c>
      <c r="AB671" s="91">
        <v>69.7</v>
      </c>
      <c r="AC671" s="94">
        <v>68</v>
      </c>
      <c r="AE671" s="92" t="s">
        <v>126</v>
      </c>
      <c r="AF671" s="105">
        <v>54.2</v>
      </c>
      <c r="AG671" s="138">
        <v>1987</v>
      </c>
      <c r="AH671" s="78">
        <v>55</v>
      </c>
      <c r="AI671" s="97">
        <v>55</v>
      </c>
      <c r="AJ671" s="79">
        <v>65</v>
      </c>
      <c r="AK671" s="79">
        <v>65</v>
      </c>
      <c r="AM671" s="14"/>
      <c r="AW671" s="50">
        <v>1980</v>
      </c>
    </row>
    <row r="672" spans="1:49" ht="10.15" customHeight="1" x14ac:dyDescent="0.2">
      <c r="A672" s="24">
        <v>42551</v>
      </c>
      <c r="B672" s="54">
        <f t="shared" si="65"/>
        <v>2016</v>
      </c>
      <c r="D672" s="17">
        <v>37.700000000000003</v>
      </c>
      <c r="E672" s="32">
        <v>17.2</v>
      </c>
      <c r="F672" s="34">
        <v>2410</v>
      </c>
      <c r="G672" s="34">
        <f t="shared" si="66"/>
        <v>124.02</v>
      </c>
      <c r="H672" s="34">
        <v>131</v>
      </c>
      <c r="I672" s="6">
        <v>130000</v>
      </c>
      <c r="J672" s="6">
        <v>130</v>
      </c>
      <c r="L672" s="96">
        <v>57.2</v>
      </c>
      <c r="M672" s="80">
        <v>2163</v>
      </c>
      <c r="N672" s="145">
        <f t="shared" si="67"/>
        <v>63.11</v>
      </c>
      <c r="O672" s="3">
        <v>55.3</v>
      </c>
      <c r="S672" s="26">
        <v>58</v>
      </c>
      <c r="W672" s="120">
        <v>223.31533999999994</v>
      </c>
      <c r="X672" s="111">
        <v>257</v>
      </c>
      <c r="Y672" s="136" t="s">
        <v>168</v>
      </c>
      <c r="AA672" s="91">
        <v>46.7</v>
      </c>
      <c r="AB672" s="91">
        <v>69.7</v>
      </c>
      <c r="AC672" s="94">
        <v>68</v>
      </c>
      <c r="AE672" s="92" t="s">
        <v>126</v>
      </c>
      <c r="AF672" s="105">
        <v>54.2</v>
      </c>
      <c r="AG672" s="138">
        <v>1987</v>
      </c>
      <c r="AH672" s="78">
        <v>56.1</v>
      </c>
      <c r="AI672" s="97">
        <v>56.1</v>
      </c>
      <c r="AJ672" s="79">
        <v>65</v>
      </c>
      <c r="AK672" s="79">
        <v>65</v>
      </c>
      <c r="AM672" s="14"/>
      <c r="AW672" s="50">
        <v>1980</v>
      </c>
    </row>
  </sheetData>
  <phoneticPr fontId="56" type="noConversion"/>
  <printOptions gridLines="1" gridLinesSet="0"/>
  <pageMargins left="0.25" right="0.25" top="1" bottom="1" header="0.5" footer="0.5"/>
  <pageSetup orientation="landscape" horizontalDpi="4294967292" verticalDpi="300" r:id="rId1"/>
  <headerFooter alignWithMargins="0">
    <oddHeader>&amp;CMajor Border Capacities
2000</oddHeader>
    <oddFooter xml:space="preserve">&amp;L&amp;D&amp;CPage &amp;p </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0"/>
  <sheetViews>
    <sheetView tabSelected="1" showRuler="0" defaultGridColor="0" topLeftCell="A25" colorId="8" zoomScaleNormal="100" zoomScalePageLayoutView="110" workbookViewId="0">
      <selection activeCell="B7" sqref="B7:O18"/>
    </sheetView>
  </sheetViews>
  <sheetFormatPr defaultColWidth="10.33203125" defaultRowHeight="54.95" customHeight="1" x14ac:dyDescent="0.2"/>
  <cols>
    <col min="1" max="1" width="4.6640625" style="172" customWidth="1"/>
    <col min="2" max="2" width="5.6640625" style="172" customWidth="1"/>
    <col min="3" max="3" width="52.6640625" style="181" customWidth="1"/>
    <col min="4" max="4" width="10.6640625" style="183" customWidth="1"/>
    <col min="5" max="5" width="12" style="183" customWidth="1"/>
    <col min="6" max="6" width="74.5" style="181" customWidth="1"/>
    <col min="7" max="7" width="11.83203125" style="184" customWidth="1"/>
    <col min="8" max="8" width="13.6640625" style="182" customWidth="1"/>
    <col min="9" max="16384" width="10.33203125" style="154"/>
  </cols>
  <sheetData>
    <row r="1" spans="1:8" ht="12.75" x14ac:dyDescent="0.2">
      <c r="A1" s="148"/>
      <c r="B1" s="149" t="s">
        <v>183</v>
      </c>
      <c r="C1" s="150"/>
      <c r="D1" s="151" t="s">
        <v>184</v>
      </c>
      <c r="E1" s="151"/>
      <c r="F1" s="150"/>
      <c r="G1" s="152"/>
      <c r="H1" s="153"/>
    </row>
    <row r="2" spans="1:8" ht="12.75" x14ac:dyDescent="0.2">
      <c r="A2" s="148"/>
      <c r="B2" s="149" t="s">
        <v>185</v>
      </c>
      <c r="C2" s="149" t="s">
        <v>186</v>
      </c>
      <c r="D2" s="155" t="s">
        <v>187</v>
      </c>
      <c r="E2" s="155" t="s">
        <v>188</v>
      </c>
      <c r="F2" s="149" t="s">
        <v>189</v>
      </c>
      <c r="G2" s="149" t="s">
        <v>190</v>
      </c>
      <c r="H2" s="155" t="s">
        <v>191</v>
      </c>
    </row>
    <row r="3" spans="1:8" ht="54.95" customHeight="1" x14ac:dyDescent="0.2">
      <c r="A3" s="156">
        <v>1</v>
      </c>
      <c r="B3" s="157">
        <v>6</v>
      </c>
      <c r="C3" s="158" t="s">
        <v>192</v>
      </c>
      <c r="D3" s="159">
        <v>42395</v>
      </c>
      <c r="E3" s="159">
        <v>42400</v>
      </c>
      <c r="F3" s="158" t="s">
        <v>193</v>
      </c>
      <c r="G3" s="160" t="s">
        <v>194</v>
      </c>
      <c r="H3" s="160" t="s">
        <v>195</v>
      </c>
    </row>
    <row r="4" spans="1:8" ht="54.95" customHeight="1" x14ac:dyDescent="0.2">
      <c r="A4" s="161">
        <v>2</v>
      </c>
      <c r="B4" s="162">
        <v>11</v>
      </c>
      <c r="C4" s="163" t="s">
        <v>196</v>
      </c>
      <c r="D4" s="164">
        <v>42401</v>
      </c>
      <c r="E4" s="164">
        <v>42415</v>
      </c>
      <c r="F4" s="163" t="s">
        <v>197</v>
      </c>
      <c r="G4" s="165" t="s">
        <v>198</v>
      </c>
      <c r="H4" s="166" t="s">
        <v>199</v>
      </c>
    </row>
    <row r="5" spans="1:8" s="167" customFormat="1" ht="54.95" customHeight="1" x14ac:dyDescent="0.2">
      <c r="A5" s="156">
        <v>3</v>
      </c>
      <c r="B5" s="162">
        <v>12</v>
      </c>
      <c r="C5" s="163" t="s">
        <v>200</v>
      </c>
      <c r="D5" s="164">
        <v>42401</v>
      </c>
      <c r="E5" s="164">
        <v>42415</v>
      </c>
      <c r="F5" s="163" t="s">
        <v>201</v>
      </c>
      <c r="G5" s="165" t="s">
        <v>198</v>
      </c>
      <c r="H5" s="166" t="s">
        <v>199</v>
      </c>
    </row>
    <row r="6" spans="1:8" s="167" customFormat="1" ht="54.95" customHeight="1" x14ac:dyDescent="0.2">
      <c r="A6" s="161">
        <v>4</v>
      </c>
      <c r="B6" s="162">
        <v>7</v>
      </c>
      <c r="C6" s="163" t="s">
        <v>202</v>
      </c>
      <c r="D6" s="168">
        <v>42401</v>
      </c>
      <c r="E6" s="168">
        <v>42415</v>
      </c>
      <c r="F6" s="163" t="s">
        <v>203</v>
      </c>
      <c r="G6" s="162" t="s">
        <v>194</v>
      </c>
      <c r="H6" s="169" t="s">
        <v>204</v>
      </c>
    </row>
    <row r="7" spans="1:8" s="167" customFormat="1" ht="54.95" customHeight="1" x14ac:dyDescent="0.2">
      <c r="A7" s="156">
        <v>5</v>
      </c>
      <c r="B7" s="162">
        <v>7</v>
      </c>
      <c r="C7" s="163" t="s">
        <v>205</v>
      </c>
      <c r="D7" s="168">
        <v>42401</v>
      </c>
      <c r="E7" s="168">
        <v>75287</v>
      </c>
      <c r="F7" s="158" t="s">
        <v>206</v>
      </c>
      <c r="G7" s="162" t="s">
        <v>194</v>
      </c>
      <c r="H7" s="169" t="s">
        <v>207</v>
      </c>
    </row>
    <row r="8" spans="1:8" s="167" customFormat="1" ht="54.95" customHeight="1" x14ac:dyDescent="0.2">
      <c r="A8" s="161">
        <v>6</v>
      </c>
      <c r="B8" s="162">
        <v>18</v>
      </c>
      <c r="C8" s="170" t="s">
        <v>208</v>
      </c>
      <c r="D8" s="168">
        <v>42403</v>
      </c>
      <c r="E8" s="168">
        <v>42409</v>
      </c>
      <c r="F8" s="163" t="s">
        <v>209</v>
      </c>
      <c r="G8" s="162" t="s">
        <v>210</v>
      </c>
      <c r="H8" s="169" t="s">
        <v>204</v>
      </c>
    </row>
    <row r="9" spans="1:8" s="167" customFormat="1" ht="54.95" customHeight="1" x14ac:dyDescent="0.2">
      <c r="A9" s="156">
        <v>7</v>
      </c>
      <c r="B9" s="162">
        <v>8</v>
      </c>
      <c r="C9" s="170" t="s">
        <v>211</v>
      </c>
      <c r="D9" s="164">
        <v>42408</v>
      </c>
      <c r="E9" s="164">
        <v>42413</v>
      </c>
      <c r="F9" s="158" t="s">
        <v>212</v>
      </c>
      <c r="G9" s="165" t="s">
        <v>198</v>
      </c>
      <c r="H9" s="171" t="s">
        <v>207</v>
      </c>
    </row>
    <row r="10" spans="1:8" s="167" customFormat="1" ht="54.95" customHeight="1" x14ac:dyDescent="0.2">
      <c r="A10" s="161">
        <v>8</v>
      </c>
      <c r="B10" s="172">
        <v>5</v>
      </c>
      <c r="C10" s="173" t="s">
        <v>213</v>
      </c>
      <c r="D10" s="164">
        <v>42412</v>
      </c>
      <c r="E10" s="164">
        <v>42416</v>
      </c>
      <c r="F10" s="173" t="s">
        <v>214</v>
      </c>
      <c r="G10" s="160" t="s">
        <v>194</v>
      </c>
      <c r="H10" s="166" t="s">
        <v>204</v>
      </c>
    </row>
    <row r="11" spans="1:8" s="167" customFormat="1" ht="54.95" customHeight="1" x14ac:dyDescent="0.2">
      <c r="A11" s="156">
        <v>9</v>
      </c>
      <c r="B11" s="162">
        <v>19</v>
      </c>
      <c r="C11" s="170" t="s">
        <v>215</v>
      </c>
      <c r="D11" s="168">
        <v>42420</v>
      </c>
      <c r="E11" s="168">
        <v>42434</v>
      </c>
      <c r="F11" s="163" t="s">
        <v>216</v>
      </c>
      <c r="G11" s="165" t="s">
        <v>210</v>
      </c>
      <c r="H11" s="166" t="s">
        <v>15</v>
      </c>
    </row>
    <row r="12" spans="1:8" s="167" customFormat="1" ht="54.95" customHeight="1" x14ac:dyDescent="0.2">
      <c r="A12" s="161">
        <v>10</v>
      </c>
      <c r="B12" s="162">
        <v>2</v>
      </c>
      <c r="C12" s="163" t="s">
        <v>217</v>
      </c>
      <c r="D12" s="168">
        <v>42423</v>
      </c>
      <c r="E12" s="168">
        <v>42428</v>
      </c>
      <c r="F12" s="163" t="s">
        <v>218</v>
      </c>
      <c r="G12" s="162" t="s">
        <v>219</v>
      </c>
      <c r="H12" s="169" t="s">
        <v>204</v>
      </c>
    </row>
    <row r="13" spans="1:8" ht="54.95" customHeight="1" x14ac:dyDescent="0.2">
      <c r="A13" s="161">
        <v>11</v>
      </c>
      <c r="B13" s="162">
        <v>1</v>
      </c>
      <c r="C13" s="170" t="s">
        <v>220</v>
      </c>
      <c r="D13" s="168">
        <v>42436</v>
      </c>
      <c r="E13" s="168">
        <v>42447</v>
      </c>
      <c r="F13" s="158" t="s">
        <v>221</v>
      </c>
      <c r="G13" s="162" t="s">
        <v>198</v>
      </c>
      <c r="H13" s="157" t="s">
        <v>222</v>
      </c>
    </row>
    <row r="14" spans="1:8" s="167" customFormat="1" ht="60" customHeight="1" x14ac:dyDescent="0.2">
      <c r="A14" s="156">
        <v>12</v>
      </c>
      <c r="B14" s="162">
        <v>11</v>
      </c>
      <c r="C14" s="163" t="s">
        <v>223</v>
      </c>
      <c r="D14" s="168">
        <v>42448</v>
      </c>
      <c r="E14" s="168">
        <v>42460</v>
      </c>
      <c r="F14" s="163" t="s">
        <v>224</v>
      </c>
      <c r="G14" s="162" t="s">
        <v>194</v>
      </c>
      <c r="H14" s="169" t="s">
        <v>199</v>
      </c>
    </row>
    <row r="15" spans="1:8" s="167" customFormat="1" ht="54.95" customHeight="1" x14ac:dyDescent="0.2">
      <c r="A15" s="156">
        <v>13</v>
      </c>
      <c r="B15" s="165">
        <v>20</v>
      </c>
      <c r="C15" s="174" t="s">
        <v>225</v>
      </c>
      <c r="D15" s="164">
        <v>42450</v>
      </c>
      <c r="E15" s="164">
        <v>42452</v>
      </c>
      <c r="F15" s="173" t="s">
        <v>226</v>
      </c>
      <c r="G15" s="165" t="s">
        <v>210</v>
      </c>
      <c r="H15" s="166" t="s">
        <v>15</v>
      </c>
    </row>
    <row r="16" spans="1:8" s="167" customFormat="1" ht="54.95" customHeight="1" x14ac:dyDescent="0.2">
      <c r="A16" s="161">
        <v>14</v>
      </c>
      <c r="B16" s="162">
        <v>8</v>
      </c>
      <c r="C16" s="170" t="s">
        <v>227</v>
      </c>
      <c r="D16" s="168">
        <v>42457</v>
      </c>
      <c r="E16" s="168">
        <v>42461</v>
      </c>
      <c r="F16" s="158" t="s">
        <v>228</v>
      </c>
      <c r="G16" s="162" t="s">
        <v>198</v>
      </c>
      <c r="H16" s="175" t="s">
        <v>207</v>
      </c>
    </row>
    <row r="17" spans="1:9" s="167" customFormat="1" ht="54.95" customHeight="1" x14ac:dyDescent="0.2">
      <c r="A17" s="156">
        <v>15</v>
      </c>
      <c r="B17" s="162">
        <v>19</v>
      </c>
      <c r="C17" s="170" t="s">
        <v>229</v>
      </c>
      <c r="D17" s="168">
        <v>42464</v>
      </c>
      <c r="E17" s="168">
        <v>42468</v>
      </c>
      <c r="F17" s="176" t="s">
        <v>230</v>
      </c>
      <c r="G17" s="162" t="s">
        <v>210</v>
      </c>
      <c r="H17" s="169" t="s">
        <v>15</v>
      </c>
    </row>
    <row r="18" spans="1:9" s="167" customFormat="1" ht="54.95" customHeight="1" x14ac:dyDescent="0.2">
      <c r="A18" s="161">
        <v>16</v>
      </c>
      <c r="B18" s="162">
        <v>21</v>
      </c>
      <c r="C18" s="170" t="s">
        <v>231</v>
      </c>
      <c r="D18" s="168">
        <v>42471</v>
      </c>
      <c r="E18" s="168">
        <v>42473</v>
      </c>
      <c r="F18" s="177" t="s">
        <v>232</v>
      </c>
      <c r="G18" s="162" t="s">
        <v>233</v>
      </c>
      <c r="H18" s="169" t="s">
        <v>12</v>
      </c>
    </row>
    <row r="19" spans="1:9" s="167" customFormat="1" ht="54.95" customHeight="1" x14ac:dyDescent="0.2">
      <c r="A19" s="156">
        <v>17</v>
      </c>
      <c r="B19" s="162">
        <v>18</v>
      </c>
      <c r="C19" s="170" t="s">
        <v>234</v>
      </c>
      <c r="D19" s="168">
        <v>42471</v>
      </c>
      <c r="E19" s="168">
        <v>42474</v>
      </c>
      <c r="F19" s="178" t="s">
        <v>235</v>
      </c>
      <c r="G19" s="179" t="s">
        <v>233</v>
      </c>
      <c r="H19" s="180" t="s">
        <v>15</v>
      </c>
    </row>
    <row r="20" spans="1:9" s="167" customFormat="1" ht="54.95" customHeight="1" x14ac:dyDescent="0.2">
      <c r="A20" s="161">
        <v>18</v>
      </c>
      <c r="B20" s="162">
        <v>7</v>
      </c>
      <c r="C20" s="170" t="s">
        <v>236</v>
      </c>
      <c r="D20" s="168">
        <v>42472</v>
      </c>
      <c r="E20" s="168">
        <v>42474</v>
      </c>
      <c r="F20" s="158" t="s">
        <v>228</v>
      </c>
      <c r="G20" s="162" t="s">
        <v>198</v>
      </c>
      <c r="H20" s="175" t="s">
        <v>207</v>
      </c>
    </row>
    <row r="21" spans="1:9" s="167" customFormat="1" ht="54.95" customHeight="1" x14ac:dyDescent="0.2">
      <c r="A21" s="156">
        <v>19</v>
      </c>
      <c r="B21" s="162">
        <v>8</v>
      </c>
      <c r="C21" s="170" t="s">
        <v>237</v>
      </c>
      <c r="D21" s="168">
        <v>42478</v>
      </c>
      <c r="E21" s="168">
        <v>42480</v>
      </c>
      <c r="F21" s="158" t="s">
        <v>228</v>
      </c>
      <c r="G21" s="162" t="s">
        <v>198</v>
      </c>
      <c r="H21" s="175" t="s">
        <v>207</v>
      </c>
    </row>
    <row r="22" spans="1:9" s="167" customFormat="1" ht="54.95" customHeight="1" x14ac:dyDescent="0.2">
      <c r="A22" s="161">
        <v>20</v>
      </c>
      <c r="B22" s="162">
        <v>18</v>
      </c>
      <c r="C22" s="170" t="s">
        <v>238</v>
      </c>
      <c r="D22" s="168">
        <v>42485</v>
      </c>
      <c r="E22" s="168">
        <v>42489</v>
      </c>
      <c r="F22" s="158" t="s">
        <v>239</v>
      </c>
      <c r="G22" s="162" t="s">
        <v>233</v>
      </c>
      <c r="H22" s="175" t="s">
        <v>15</v>
      </c>
    </row>
    <row r="23" spans="1:9" s="167" customFormat="1" ht="54.95" customHeight="1" x14ac:dyDescent="0.2">
      <c r="A23" s="156">
        <v>21</v>
      </c>
      <c r="B23" s="162">
        <v>8</v>
      </c>
      <c r="C23" s="170" t="s">
        <v>240</v>
      </c>
      <c r="D23" s="168">
        <v>42492</v>
      </c>
      <c r="E23" s="168">
        <v>42501</v>
      </c>
      <c r="F23" s="163" t="s">
        <v>241</v>
      </c>
      <c r="G23" s="162" t="s">
        <v>210</v>
      </c>
      <c r="H23" s="169" t="s">
        <v>15</v>
      </c>
    </row>
    <row r="24" spans="1:9" s="167" customFormat="1" ht="54.95" customHeight="1" x14ac:dyDescent="0.2">
      <c r="A24" s="161">
        <v>22</v>
      </c>
      <c r="B24" s="162">
        <v>21</v>
      </c>
      <c r="C24" s="170" t="s">
        <v>242</v>
      </c>
      <c r="D24" s="168">
        <v>42499</v>
      </c>
      <c r="E24" s="168">
        <v>42503</v>
      </c>
      <c r="F24" s="158" t="s">
        <v>243</v>
      </c>
      <c r="G24" s="162" t="s">
        <v>233</v>
      </c>
      <c r="H24" s="175" t="s">
        <v>244</v>
      </c>
    </row>
    <row r="25" spans="1:9" s="167" customFormat="1" ht="54.95" customHeight="1" x14ac:dyDescent="0.2">
      <c r="A25" s="156">
        <v>23</v>
      </c>
      <c r="B25" s="162">
        <v>21</v>
      </c>
      <c r="C25" s="170" t="s">
        <v>245</v>
      </c>
      <c r="D25" s="168">
        <v>42506</v>
      </c>
      <c r="E25" s="168">
        <v>42508</v>
      </c>
      <c r="F25" s="158" t="s">
        <v>232</v>
      </c>
      <c r="G25" s="162" t="s">
        <v>233</v>
      </c>
      <c r="H25" s="175" t="s">
        <v>12</v>
      </c>
    </row>
    <row r="26" spans="1:9" s="167" customFormat="1" ht="54.95" customHeight="1" x14ac:dyDescent="0.2">
      <c r="A26" s="161">
        <v>24</v>
      </c>
      <c r="B26" s="162">
        <v>3</v>
      </c>
      <c r="C26" s="170" t="s">
        <v>246</v>
      </c>
      <c r="D26" s="168">
        <v>42515</v>
      </c>
      <c r="E26" s="168">
        <v>42519</v>
      </c>
      <c r="F26" s="163" t="s">
        <v>247</v>
      </c>
      <c r="G26" s="162" t="s">
        <v>219</v>
      </c>
      <c r="H26" s="162" t="s">
        <v>248</v>
      </c>
    </row>
    <row r="27" spans="1:9" s="167" customFormat="1" ht="54.95" customHeight="1" x14ac:dyDescent="0.2">
      <c r="A27" s="156">
        <v>25</v>
      </c>
      <c r="B27" s="162">
        <v>8</v>
      </c>
      <c r="C27" s="170" t="s">
        <v>249</v>
      </c>
      <c r="D27" s="168">
        <v>42520</v>
      </c>
      <c r="E27" s="168">
        <v>42524</v>
      </c>
      <c r="F27" s="158" t="s">
        <v>228</v>
      </c>
      <c r="G27" s="162" t="s">
        <v>198</v>
      </c>
      <c r="H27" s="175" t="s">
        <v>207</v>
      </c>
    </row>
    <row r="28" spans="1:9" s="167" customFormat="1" ht="54.95" customHeight="1" x14ac:dyDescent="0.2">
      <c r="A28" s="161">
        <v>26</v>
      </c>
      <c r="B28" s="162">
        <v>18</v>
      </c>
      <c r="C28" s="170" t="s">
        <v>250</v>
      </c>
      <c r="D28" s="168">
        <v>42523</v>
      </c>
      <c r="E28" s="168">
        <v>42533</v>
      </c>
      <c r="F28" s="163" t="s">
        <v>251</v>
      </c>
      <c r="G28" s="162" t="s">
        <v>219</v>
      </c>
      <c r="H28" s="162" t="s">
        <v>252</v>
      </c>
      <c r="I28" s="166"/>
    </row>
    <row r="29" spans="1:9" s="167" customFormat="1" ht="54.95" customHeight="1" x14ac:dyDescent="0.2">
      <c r="A29" s="156">
        <v>27</v>
      </c>
      <c r="B29" s="162">
        <v>7</v>
      </c>
      <c r="C29" s="170" t="s">
        <v>253</v>
      </c>
      <c r="D29" s="168">
        <v>42527</v>
      </c>
      <c r="E29" s="168">
        <v>42531</v>
      </c>
      <c r="F29" s="158" t="s">
        <v>254</v>
      </c>
      <c r="G29" s="162" t="s">
        <v>198</v>
      </c>
      <c r="H29" s="175" t="s">
        <v>207</v>
      </c>
    </row>
    <row r="30" spans="1:9" s="167" customFormat="1" ht="54.95" customHeight="1" x14ac:dyDescent="0.2">
      <c r="A30" s="161">
        <v>28</v>
      </c>
      <c r="B30" s="162">
        <v>18</v>
      </c>
      <c r="C30" s="170" t="s">
        <v>255</v>
      </c>
      <c r="D30" s="168">
        <v>42536</v>
      </c>
      <c r="E30" s="168">
        <v>42551</v>
      </c>
      <c r="F30" s="163" t="s">
        <v>256</v>
      </c>
      <c r="G30" s="162" t="s">
        <v>219</v>
      </c>
      <c r="H30" s="162" t="s">
        <v>252</v>
      </c>
    </row>
    <row r="31" spans="1:9" s="167" customFormat="1" ht="54.95" customHeight="1" x14ac:dyDescent="0.2">
      <c r="A31" s="156">
        <v>29</v>
      </c>
      <c r="B31" s="165">
        <v>16</v>
      </c>
      <c r="C31" s="174" t="s">
        <v>257</v>
      </c>
      <c r="D31" s="164">
        <v>42536</v>
      </c>
      <c r="E31" s="164">
        <v>42551</v>
      </c>
      <c r="F31" s="173" t="s">
        <v>258</v>
      </c>
      <c r="G31" s="165" t="s">
        <v>219</v>
      </c>
      <c r="H31" s="166" t="s">
        <v>204</v>
      </c>
    </row>
    <row r="32" spans="1:9" s="167" customFormat="1" ht="54.95" customHeight="1" x14ac:dyDescent="0.2">
      <c r="A32" s="161">
        <v>30</v>
      </c>
      <c r="B32" s="162">
        <v>15</v>
      </c>
      <c r="C32" s="170" t="s">
        <v>259</v>
      </c>
      <c r="D32" s="168">
        <v>42536</v>
      </c>
      <c r="E32" s="168">
        <v>42551</v>
      </c>
      <c r="F32" s="173" t="s">
        <v>260</v>
      </c>
      <c r="G32" s="165" t="s">
        <v>219</v>
      </c>
      <c r="H32" s="166" t="s">
        <v>204</v>
      </c>
    </row>
    <row r="33" spans="1:8" s="167" customFormat="1" ht="59.25" customHeight="1" x14ac:dyDescent="0.2">
      <c r="A33" s="156">
        <v>31</v>
      </c>
      <c r="B33" s="162">
        <v>6</v>
      </c>
      <c r="C33" s="170" t="s">
        <v>261</v>
      </c>
      <c r="D33" s="168">
        <v>42548</v>
      </c>
      <c r="E33" s="168">
        <v>42551</v>
      </c>
      <c r="F33" s="158" t="s">
        <v>262</v>
      </c>
      <c r="G33" s="162" t="s">
        <v>198</v>
      </c>
      <c r="H33" s="157" t="s">
        <v>222</v>
      </c>
    </row>
    <row r="34" spans="1:8" s="167" customFormat="1" ht="54.95" customHeight="1" x14ac:dyDescent="0.2">
      <c r="A34" s="161">
        <v>32</v>
      </c>
      <c r="B34" s="162">
        <v>18</v>
      </c>
      <c r="C34" s="170" t="s">
        <v>255</v>
      </c>
      <c r="D34" s="168">
        <v>42552</v>
      </c>
      <c r="E34" s="168">
        <v>42566</v>
      </c>
      <c r="F34" s="163" t="s">
        <v>263</v>
      </c>
      <c r="G34" s="162" t="s">
        <v>219</v>
      </c>
      <c r="H34" s="162" t="s">
        <v>264</v>
      </c>
    </row>
    <row r="35" spans="1:8" ht="54.95" customHeight="1" x14ac:dyDescent="0.2">
      <c r="A35" s="156">
        <v>33</v>
      </c>
      <c r="B35" s="165">
        <v>24</v>
      </c>
      <c r="C35" s="174" t="s">
        <v>265</v>
      </c>
      <c r="D35" s="164">
        <v>42558</v>
      </c>
      <c r="E35" s="164">
        <v>42572</v>
      </c>
      <c r="F35" s="173" t="s">
        <v>266</v>
      </c>
      <c r="G35" s="165" t="s">
        <v>219</v>
      </c>
      <c r="H35" s="166" t="s">
        <v>204</v>
      </c>
    </row>
    <row r="36" spans="1:8" ht="54.95" customHeight="1" x14ac:dyDescent="0.2">
      <c r="A36" s="161">
        <v>34</v>
      </c>
      <c r="B36" s="162">
        <v>18</v>
      </c>
      <c r="C36" s="170" t="s">
        <v>267</v>
      </c>
      <c r="D36" s="168">
        <v>42570</v>
      </c>
      <c r="E36" s="168">
        <v>42576</v>
      </c>
      <c r="F36" s="163" t="s">
        <v>251</v>
      </c>
      <c r="G36" s="162" t="s">
        <v>219</v>
      </c>
      <c r="H36" s="162" t="s">
        <v>252</v>
      </c>
    </row>
    <row r="37" spans="1:8" ht="54.95" customHeight="1" x14ac:dyDescent="0.2">
      <c r="A37" s="156">
        <v>35</v>
      </c>
      <c r="B37" s="162">
        <v>19</v>
      </c>
      <c r="C37" s="170" t="s">
        <v>268</v>
      </c>
      <c r="D37" s="168">
        <v>42585</v>
      </c>
      <c r="E37" s="168">
        <v>42591</v>
      </c>
      <c r="F37" s="163" t="s">
        <v>269</v>
      </c>
      <c r="G37" s="162" t="s">
        <v>210</v>
      </c>
      <c r="H37" s="169" t="s">
        <v>270</v>
      </c>
    </row>
    <row r="38" spans="1:8" ht="54.95" customHeight="1" x14ac:dyDescent="0.2">
      <c r="A38" s="161">
        <v>36</v>
      </c>
      <c r="B38" s="162">
        <v>24</v>
      </c>
      <c r="C38" s="163" t="s">
        <v>271</v>
      </c>
      <c r="D38" s="168">
        <v>42587</v>
      </c>
      <c r="E38" s="168">
        <v>42598</v>
      </c>
      <c r="F38" s="163" t="s">
        <v>272</v>
      </c>
      <c r="G38" s="162" t="s">
        <v>219</v>
      </c>
      <c r="H38" s="169" t="s">
        <v>204</v>
      </c>
    </row>
    <row r="39" spans="1:8" ht="54.95" customHeight="1" x14ac:dyDescent="0.2">
      <c r="A39" s="156">
        <v>37</v>
      </c>
      <c r="B39" s="162">
        <v>4</v>
      </c>
      <c r="C39" s="170" t="s">
        <v>273</v>
      </c>
      <c r="D39" s="168">
        <v>42590</v>
      </c>
      <c r="E39" s="168">
        <v>42593</v>
      </c>
      <c r="F39" s="158" t="s">
        <v>274</v>
      </c>
      <c r="G39" s="157" t="s">
        <v>194</v>
      </c>
      <c r="H39" s="162" t="s">
        <v>207</v>
      </c>
    </row>
    <row r="40" spans="1:8" ht="54.95" customHeight="1" x14ac:dyDescent="0.2">
      <c r="A40" s="161">
        <v>38</v>
      </c>
      <c r="B40" s="162">
        <v>8</v>
      </c>
      <c r="C40" s="170" t="s">
        <v>275</v>
      </c>
      <c r="D40" s="168">
        <v>42597</v>
      </c>
      <c r="E40" s="168">
        <v>42601</v>
      </c>
      <c r="F40" s="158" t="s">
        <v>276</v>
      </c>
      <c r="G40" s="157" t="s">
        <v>198</v>
      </c>
      <c r="H40" s="175" t="s">
        <v>207</v>
      </c>
    </row>
    <row r="41" spans="1:8" ht="37.5" customHeight="1" x14ac:dyDescent="0.2">
      <c r="A41" s="156">
        <v>39</v>
      </c>
      <c r="B41" s="162">
        <v>21</v>
      </c>
      <c r="C41" s="163" t="s">
        <v>277</v>
      </c>
      <c r="D41" s="168">
        <v>42599</v>
      </c>
      <c r="E41" s="168">
        <v>42604</v>
      </c>
      <c r="F41" s="163" t="s">
        <v>278</v>
      </c>
      <c r="G41" s="162" t="s">
        <v>279</v>
      </c>
      <c r="H41" s="169" t="s">
        <v>12</v>
      </c>
    </row>
    <row r="42" spans="1:8" ht="54.95" customHeight="1" x14ac:dyDescent="0.2">
      <c r="A42" s="161">
        <v>40</v>
      </c>
      <c r="B42" s="172">
        <v>10</v>
      </c>
      <c r="C42" s="170" t="s">
        <v>280</v>
      </c>
      <c r="D42" s="168">
        <v>42612</v>
      </c>
      <c r="E42" s="168">
        <v>42618</v>
      </c>
      <c r="F42" s="181" t="s">
        <v>281</v>
      </c>
      <c r="G42" s="172" t="s">
        <v>198</v>
      </c>
      <c r="H42" s="182" t="s">
        <v>204</v>
      </c>
    </row>
    <row r="43" spans="1:8" ht="54.95" customHeight="1" x14ac:dyDescent="0.2">
      <c r="A43" s="156">
        <v>41</v>
      </c>
      <c r="B43" s="172">
        <v>10</v>
      </c>
      <c r="C43" s="170" t="s">
        <v>282</v>
      </c>
      <c r="D43" s="168">
        <v>42619</v>
      </c>
      <c r="E43" s="168">
        <v>42623</v>
      </c>
      <c r="F43" s="181" t="s">
        <v>283</v>
      </c>
      <c r="G43" s="172" t="s">
        <v>198</v>
      </c>
      <c r="H43" s="182" t="s">
        <v>204</v>
      </c>
    </row>
    <row r="44" spans="1:8" ht="54.95" customHeight="1" x14ac:dyDescent="0.2">
      <c r="A44" s="161">
        <v>42</v>
      </c>
      <c r="B44" s="162">
        <v>7</v>
      </c>
      <c r="C44" s="170" t="s">
        <v>284</v>
      </c>
      <c r="D44" s="168">
        <v>42626</v>
      </c>
      <c r="E44" s="168">
        <v>42628</v>
      </c>
      <c r="F44" s="158" t="s">
        <v>228</v>
      </c>
      <c r="G44" s="157" t="s">
        <v>198</v>
      </c>
      <c r="H44" s="175" t="s">
        <v>207</v>
      </c>
    </row>
    <row r="45" spans="1:8" ht="54.95" customHeight="1" x14ac:dyDescent="0.2">
      <c r="A45" s="156">
        <v>43</v>
      </c>
      <c r="B45" s="162">
        <v>12</v>
      </c>
      <c r="C45" s="170" t="s">
        <v>285</v>
      </c>
      <c r="D45" s="168">
        <v>42628</v>
      </c>
      <c r="E45" s="168">
        <v>42643</v>
      </c>
      <c r="F45" s="163" t="s">
        <v>286</v>
      </c>
      <c r="G45" s="162" t="s">
        <v>219</v>
      </c>
      <c r="H45" s="169" t="s">
        <v>204</v>
      </c>
    </row>
    <row r="46" spans="1:8" ht="54.95" customHeight="1" x14ac:dyDescent="0.2">
      <c r="A46" s="161">
        <v>44</v>
      </c>
      <c r="B46" s="162">
        <v>3</v>
      </c>
      <c r="C46" s="170" t="s">
        <v>287</v>
      </c>
      <c r="D46" s="168">
        <v>42632</v>
      </c>
      <c r="E46" s="168">
        <v>42636</v>
      </c>
      <c r="F46" s="158" t="s">
        <v>228</v>
      </c>
      <c r="G46" s="157" t="s">
        <v>198</v>
      </c>
      <c r="H46" s="175" t="s">
        <v>207</v>
      </c>
    </row>
    <row r="47" spans="1:8" ht="39" customHeight="1" x14ac:dyDescent="0.2">
      <c r="A47" s="156">
        <v>45</v>
      </c>
      <c r="B47" s="162">
        <v>7</v>
      </c>
      <c r="C47" s="170" t="s">
        <v>288</v>
      </c>
      <c r="D47" s="168">
        <v>42640</v>
      </c>
      <c r="E47" s="168">
        <v>42643</v>
      </c>
      <c r="F47" s="158" t="s">
        <v>228</v>
      </c>
      <c r="G47" s="157" t="s">
        <v>198</v>
      </c>
      <c r="H47" s="175" t="s">
        <v>207</v>
      </c>
    </row>
    <row r="48" spans="1:8" ht="54.95" customHeight="1" x14ac:dyDescent="0.2">
      <c r="A48" s="161">
        <v>46</v>
      </c>
      <c r="B48" s="162">
        <v>2</v>
      </c>
      <c r="C48" s="170" t="s">
        <v>289</v>
      </c>
      <c r="D48" s="168">
        <v>42644</v>
      </c>
      <c r="E48" s="168">
        <v>42658</v>
      </c>
      <c r="F48" s="173" t="s">
        <v>290</v>
      </c>
      <c r="G48" s="165" t="s">
        <v>219</v>
      </c>
      <c r="H48" s="166" t="s">
        <v>204</v>
      </c>
    </row>
    <row r="49" spans="1:8" ht="54.95" customHeight="1" x14ac:dyDescent="0.2">
      <c r="A49" s="156">
        <v>47</v>
      </c>
      <c r="B49" s="162">
        <v>6</v>
      </c>
      <c r="C49" s="170" t="s">
        <v>291</v>
      </c>
      <c r="D49" s="168">
        <v>42658</v>
      </c>
      <c r="E49" s="168">
        <v>42673</v>
      </c>
      <c r="F49" s="163" t="s">
        <v>292</v>
      </c>
      <c r="G49" s="162" t="s">
        <v>219</v>
      </c>
      <c r="H49" s="169" t="s">
        <v>199</v>
      </c>
    </row>
    <row r="50" spans="1:8" ht="54.95" customHeight="1" x14ac:dyDescent="0.2">
      <c r="A50" s="161">
        <v>48</v>
      </c>
      <c r="B50" s="162">
        <v>12</v>
      </c>
      <c r="C50" s="170" t="s">
        <v>293</v>
      </c>
      <c r="D50" s="168">
        <v>42658</v>
      </c>
      <c r="E50" s="168">
        <v>42673</v>
      </c>
      <c r="F50" s="163" t="s">
        <v>294</v>
      </c>
      <c r="G50" s="162" t="s">
        <v>219</v>
      </c>
      <c r="H50" s="162" t="s">
        <v>248</v>
      </c>
    </row>
  </sheetData>
  <autoFilter ref="A2:H50">
    <sortState ref="A3:H50">
      <sortCondition ref="D2:D50"/>
    </sortState>
  </autoFilter>
  <printOptions horizontalCentered="1" gridLines="1"/>
  <pageMargins left="0.7" right="0.7" top="1" bottom="1" header="0.3" footer="0.3"/>
  <pageSetup scale="72" fitToHeight="0" orientation="landscape" horizontalDpi="300" verticalDpi="300" r:id="rId1"/>
  <headerFooter scaleWithDoc="0" alignWithMargins="0">
    <oddHeader>&amp;C&amp;"Helvetica,Bold"&amp;12December, 2015&amp;R&amp;"Helvetica,Bold"&amp;D</oddHeader>
    <oddFooter>&amp;L&amp;8C/S Compressor Station
M/S Meter Station
Shade - indicates new or changed
Inquiries? Contact info in outages above.&amp;C&amp;8
Page &amp;P&amp;R&amp;8EGAT - East Gate (Empr/McNeill)
ALTBC - Alta/B.C. Border
USJR - Upstream of James River
OSDA - Oil Sands Delivery Area</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election activeCell="B41" sqref="B41"/>
    </sheetView>
  </sheetViews>
  <sheetFormatPr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workbookViewId="0">
      <selection activeCell="B41" sqref="B41"/>
    </sheetView>
  </sheetViews>
  <sheetFormatPr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workbookViewId="0">
      <selection activeCell="B41" sqref="B41"/>
    </sheetView>
  </sheetViews>
  <sheetFormatPr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
  <sheetViews>
    <sheetView workbookViewId="0">
      <selection activeCell="B41" sqref="B41"/>
    </sheetView>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10</vt:i4>
      </vt:variant>
      <vt:variant>
        <vt:lpstr>Charts</vt:lpstr>
      </vt:variant>
      <vt:variant>
        <vt:i4>8</vt:i4>
      </vt:variant>
      <vt:variant>
        <vt:lpstr>Named Ranges</vt:lpstr>
      </vt:variant>
      <vt:variant>
        <vt:i4>2</vt:i4>
      </vt:variant>
    </vt:vector>
  </HeadingPairs>
  <TitlesOfParts>
    <vt:vector size="20" baseType="lpstr">
      <vt:lpstr>Title Page</vt:lpstr>
      <vt:lpstr>Update </vt:lpstr>
      <vt:lpstr>NGTL MAP </vt:lpstr>
      <vt:lpstr>Long Term BORDER</vt:lpstr>
      <vt:lpstr>Outage Data</vt:lpstr>
      <vt:lpstr>Sheet1</vt:lpstr>
      <vt:lpstr>Sheet2</vt:lpstr>
      <vt:lpstr>Sheet3</vt:lpstr>
      <vt:lpstr>Sheet4</vt:lpstr>
      <vt:lpstr>Sheet5</vt:lpstr>
      <vt:lpstr>EGAT</vt:lpstr>
      <vt:lpstr>EGAT (2)</vt:lpstr>
      <vt:lpstr>ALTBC</vt:lpstr>
      <vt:lpstr>ALTBC (2)</vt:lpstr>
      <vt:lpstr>KINGT</vt:lpstr>
      <vt:lpstr>JAMES</vt:lpstr>
      <vt:lpstr>OSDA</vt:lpstr>
      <vt:lpstr>KINGT (PROM)</vt:lpstr>
      <vt:lpstr>'Outage Data'!Print_Area</vt:lpstr>
      <vt:lpstr>'Outage Data'!Print_Titles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NGTL</dc:creator>
  <cp:lastModifiedBy>Rahim Ruda</cp:lastModifiedBy>
  <cp:lastPrinted>2015-12-15T16:34:11Z</cp:lastPrinted>
  <dcterms:created xsi:type="dcterms:W3CDTF">1998-04-16T19:44:42Z</dcterms:created>
  <dcterms:modified xsi:type="dcterms:W3CDTF">2015-12-15T16:34:57Z</dcterms:modified>
</cp:coreProperties>
</file>